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 Osorno\Desktop\"/>
    </mc:Choice>
  </mc:AlternateContent>
  <bookViews>
    <workbookView xWindow="0" yWindow="0" windowWidth="24000" windowHeight="9735"/>
  </bookViews>
  <sheets>
    <sheet name="x Comuna y Sexo" sheetId="2" r:id="rId1"/>
    <sheet name="x Comuna y Gedad" sheetId="4" r:id="rId2"/>
    <sheet name="x Comuna x Gedad x sexo" sheetId="3" r:id="rId3"/>
    <sheet name="x Comuna y TipoIngreso" sheetId="1" r:id="rId4"/>
  </sheets>
  <calcPr calcId="152511"/>
</workbook>
</file>

<file path=xl/calcChain.xml><?xml version="1.0" encoding="utf-8"?>
<calcChain xmlns="http://schemas.openxmlformats.org/spreadsheetml/2006/main">
  <c r="J28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D7" i="3"/>
  <c r="C7" i="3" l="1"/>
  <c r="F13" i="1" l="1"/>
  <c r="F12" i="1"/>
  <c r="U29" i="3"/>
  <c r="U30" i="3"/>
  <c r="S30" i="3"/>
  <c r="O28" i="3"/>
  <c r="N28" i="3"/>
  <c r="I28" i="3"/>
  <c r="D10" i="2"/>
  <c r="D9" i="2"/>
  <c r="D7" i="2"/>
  <c r="G28" i="3"/>
  <c r="G29" i="3"/>
  <c r="I29" i="3"/>
  <c r="D8" i="2"/>
  <c r="D11" i="2"/>
  <c r="F10" i="1" l="1"/>
  <c r="F8" i="1"/>
  <c r="E14" i="1"/>
  <c r="F11" i="1"/>
  <c r="F9" i="1"/>
  <c r="D14" i="1"/>
  <c r="C14" i="1"/>
  <c r="F7" i="1"/>
  <c r="B14" i="1"/>
  <c r="U28" i="3"/>
  <c r="T28" i="3"/>
  <c r="T29" i="3"/>
  <c r="T30" i="3"/>
  <c r="I14" i="4"/>
  <c r="J14" i="4"/>
  <c r="S28" i="3"/>
  <c r="S29" i="3"/>
  <c r="H14" i="4"/>
  <c r="R28" i="3"/>
  <c r="R29" i="3"/>
  <c r="R30" i="3"/>
  <c r="Q28" i="3"/>
  <c r="Q29" i="3"/>
  <c r="Q30" i="3"/>
  <c r="P28" i="3"/>
  <c r="P29" i="3"/>
  <c r="P30" i="3"/>
  <c r="O29" i="3"/>
  <c r="O30" i="3"/>
  <c r="N29" i="3"/>
  <c r="N30" i="3"/>
  <c r="M28" i="3"/>
  <c r="M29" i="3"/>
  <c r="M30" i="3"/>
  <c r="L28" i="3"/>
  <c r="C19" i="3"/>
  <c r="L29" i="3"/>
  <c r="L30" i="3"/>
  <c r="B11" i="4"/>
  <c r="K28" i="3"/>
  <c r="C26" i="3"/>
  <c r="C20" i="3"/>
  <c r="K29" i="3"/>
  <c r="K30" i="3"/>
  <c r="B10" i="4"/>
  <c r="J29" i="3"/>
  <c r="C18" i="3"/>
  <c r="J30" i="3"/>
  <c r="C10" i="3"/>
  <c r="I30" i="3"/>
  <c r="C16" i="3"/>
  <c r="H28" i="3"/>
  <c r="C23" i="3"/>
  <c r="C17" i="3"/>
  <c r="H29" i="3"/>
  <c r="H30" i="3"/>
  <c r="G30" i="3"/>
  <c r="F28" i="3"/>
  <c r="E14" i="4"/>
  <c r="F29" i="3"/>
  <c r="C11" i="3"/>
  <c r="C27" i="3"/>
  <c r="C21" i="3"/>
  <c r="C15" i="3"/>
  <c r="F30" i="3"/>
  <c r="C12" i="3"/>
  <c r="C25" i="3"/>
  <c r="E28" i="3"/>
  <c r="C13" i="3"/>
  <c r="D14" i="4"/>
  <c r="E29" i="3"/>
  <c r="C8" i="3"/>
  <c r="C24" i="3"/>
  <c r="E30" i="3"/>
  <c r="C9" i="3"/>
  <c r="C22" i="3"/>
  <c r="D28" i="3"/>
  <c r="D29" i="3"/>
  <c r="C14" i="3"/>
  <c r="D30" i="3"/>
  <c r="C14" i="4"/>
  <c r="D12" i="2"/>
  <c r="B13" i="2"/>
  <c r="D6" i="2"/>
  <c r="C13" i="2"/>
  <c r="C28" i="3" l="1"/>
  <c r="B7" i="4"/>
  <c r="F14" i="1"/>
  <c r="B12" i="4"/>
  <c r="B13" i="4"/>
  <c r="G14" i="4"/>
  <c r="F14" i="4"/>
  <c r="B8" i="4"/>
  <c r="B9" i="4"/>
  <c r="C30" i="3"/>
  <c r="C29" i="3"/>
  <c r="D13" i="2"/>
  <c r="B14" i="4" l="1"/>
  <c r="J15" i="4" s="1"/>
  <c r="D15" i="4" l="1"/>
  <c r="C15" i="4"/>
  <c r="I15" i="4"/>
  <c r="H15" i="4"/>
  <c r="F15" i="4"/>
  <c r="G15" i="4"/>
  <c r="E15" i="4"/>
  <c r="B15" i="4" l="1"/>
</calcChain>
</file>

<file path=xl/sharedStrings.xml><?xml version="1.0" encoding="utf-8"?>
<sst xmlns="http://schemas.openxmlformats.org/spreadsheetml/2006/main" count="136" uniqueCount="67">
  <si>
    <t>COMUNA</t>
  </si>
  <si>
    <t>TRAMO DE INGRESO</t>
  </si>
  <si>
    <t>TOTAL</t>
  </si>
  <si>
    <t>A</t>
  </si>
  <si>
    <t>B</t>
  </si>
  <si>
    <t>C</t>
  </si>
  <si>
    <t>D</t>
  </si>
  <si>
    <t>TOTAL Provincia Osorno </t>
  </si>
  <si>
    <t>POBLACION BENEFICIARIA DE FONASA</t>
  </si>
  <si>
    <t>Provincia de Osorno</t>
  </si>
  <si>
    <t>Comuna</t>
  </si>
  <si>
    <t>Mujeres</t>
  </si>
  <si>
    <t>Hombres</t>
  </si>
  <si>
    <t>Total</t>
  </si>
  <si>
    <t>Osorno</t>
  </si>
  <si>
    <t>Purranque</t>
  </si>
  <si>
    <t>Puyehue</t>
  </si>
  <si>
    <t>Río Negro</t>
  </si>
  <si>
    <t>Puerto Octay</t>
  </si>
  <si>
    <t>San Pablo</t>
  </si>
  <si>
    <t>San Juan de la Costa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</si>
  <si>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</si>
  <si>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</si>
  <si>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</si>
  <si>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</si>
  <si>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</si>
  <si>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</si>
  <si>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</si>
  <si>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</si>
  <si>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</si>
  <si>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</si>
  <si>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</si>
  <si>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</si>
  <si>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</si>
  <si>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</si>
  <si>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</si>
  <si>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</si>
  <si>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Comunas</t>
  </si>
  <si>
    <t>Sexo</t>
  </si>
  <si>
    <t>Grupo de Edad (en años)</t>
  </si>
  <si>
    <t>5-9</t>
  </si>
  <si>
    <t>80 y +</t>
  </si>
  <si>
    <t>s/edad</t>
  </si>
  <si>
    <t>PURRANQUE</t>
  </si>
  <si>
    <t>PUYEHUE</t>
  </si>
  <si>
    <t>RÍO NEGRO</t>
  </si>
  <si>
    <t>PUERTO OCTAY</t>
  </si>
  <si>
    <t>SAN PABLO</t>
  </si>
  <si>
    <t>SAN JUAN DE LA COSTA</t>
  </si>
  <si>
    <t>Total SSO</t>
  </si>
  <si>
    <t/>
  </si>
  <si>
    <t>Población</t>
  </si>
  <si>
    <t xml:space="preserve"> Grupo de Edad (en años)</t>
  </si>
  <si>
    <t>0 - 4</t>
  </si>
  <si>
    <t>10-19</t>
  </si>
  <si>
    <t>20 - 44</t>
  </si>
  <si>
    <t>45 - 64</t>
  </si>
  <si>
    <t>65 - 79</t>
  </si>
  <si>
    <t>80 y más</t>
  </si>
  <si>
    <t>S. J. de la Costa</t>
  </si>
  <si>
    <t>Porcentaje (%)</t>
  </si>
  <si>
    <t>Corte Diciembre 2017</t>
  </si>
  <si>
    <r>
      <t>Fuente</t>
    </r>
    <r>
      <rPr>
        <i/>
        <sz val="9"/>
        <rFont val="Verdana"/>
        <family val="2"/>
      </rPr>
      <t>:  Depto. Planificación Institucional - Subdepto de Estudios, FONASA. Corte Dic 2017</t>
    </r>
  </si>
  <si>
    <t>Nota:</t>
  </si>
  <si>
    <r>
      <rPr>
        <b/>
        <i/>
        <sz val="9"/>
        <color theme="1"/>
        <rFont val="Verdana"/>
        <family val="2"/>
      </rPr>
      <t>Fuente</t>
    </r>
    <r>
      <rPr>
        <i/>
        <sz val="9"/>
        <rFont val="Verdana"/>
        <family val="2"/>
      </rPr>
      <t>:  Depto. Planificación Institucional - Subdepto de Estudios, FONASA. Corte Dic 2017</t>
    </r>
  </si>
  <si>
    <t>Fuente:  Depto. Planificación Institucional - Subdepto de Estudios, FONASA. Corte Dic 2017</t>
  </si>
  <si>
    <t>Se incorpora 1 Sexo Indefinido a Hombres de 35 a 39 años de comuna Osorno.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</si>
</sst>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-* #,##0\ _p_t_a_-;\-* #,##0\ _p_t_a_-;_-* &quot;-&quot;\ _p_t_a_-;_-@_-"/>
    <numFmt numFmtId="165" formatCode="#,##0_ ;[Red]\-#,##0\ "/>
    <numFmt numFmtId="166" formatCode="_-* #,##0.0_-;\-* #,##0.0_-;_-* &quot;-&quot;??_-;_-@_-"/>
    <numFmt numFmtId="167" formatCode="_-[$€-2]\ * #,##0.00_-;\-[$€-2]\ * #,##0.00_-;_-[$€-2]\ * &quot;-&quot;??_-"/>
    <numFmt numFmtId="168" formatCode="_-* #,##0.00\ _p_t_a_-;\-* #,##0.00\ _p_t_a_-;_-* &quot;-&quot;??\ _p_t_a_-;_-@_-"/>
    <numFmt numFmtId="169" formatCode="_-* #,##0.00\ [$€-1]_-;\-* #,##0.00\ [$€-1]_-;_-* &quot;-&quot;??\ [$€-1]_-"/>
    <numFmt numFmtId="171" formatCode="_-* #,##0_-;\-* #,##0_-;_-* &quot;-&quot;_-;_-@_-"/>
    <numFmt numFmtId="173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Calibri"/>
      <family val="2"/>
      <scheme val="minor"/>
    </font>
    <font>
      <b/>
      <sz val="11"/>
      <name val="Verdana"/>
      <family val="2"/>
    </font>
    <font>
      <b/>
      <sz val="10"/>
      <color theme="1"/>
      <name val="Verdana"/>
      <family val="2"/>
    </font>
    <font>
      <sz val="8"/>
      <color theme="0" tint="-0.34998626667073579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u/>
      <sz val="9"/>
      <color theme="0" tint="-0.499984740745262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</borders>
  <cellStyleXfs count="8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65" applyNumberFormat="0" applyAlignment="0" applyProtection="0"/>
    <xf numFmtId="0" fontId="14" fillId="22" borderId="66" applyNumberFormat="0" applyAlignment="0" applyProtection="0"/>
    <xf numFmtId="0" fontId="15" fillId="0" borderId="67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65" applyNumberFormat="0" applyAlignment="0" applyProtection="0"/>
    <xf numFmtId="167" fontId="7" fillId="0" borderId="0" applyFont="0" applyFill="0" applyBorder="0" applyAlignment="0" applyProtection="0">
      <alignment vertical="top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10" fillId="0" borderId="0"/>
    <xf numFmtId="0" fontId="6" fillId="0" borderId="0">
      <alignment vertical="top"/>
    </xf>
    <xf numFmtId="0" fontId="6" fillId="0" borderId="0"/>
    <xf numFmtId="0" fontId="6" fillId="0" borderId="0"/>
    <xf numFmtId="0" fontId="10" fillId="32" borderId="68" applyNumberFormat="0" applyFont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21" borderId="6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0" applyNumberFormat="0" applyFill="0" applyAlignment="0" applyProtection="0"/>
    <xf numFmtId="0" fontId="16" fillId="0" borderId="71" applyNumberFormat="0" applyFill="0" applyAlignment="0" applyProtection="0"/>
    <xf numFmtId="0" fontId="26" fillId="0" borderId="72" applyNumberFormat="0" applyFill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6" fillId="0" borderId="0" applyFont="0" applyFill="0" applyBorder="0" applyAlignment="0" applyProtection="0"/>
  </cellStyleXfs>
  <cellXfs count="173">
    <xf numFmtId="0" fontId="0" fillId="0" borderId="0" xfId="0"/>
    <xf numFmtId="0" fontId="2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/>
    <xf numFmtId="0" fontId="27" fillId="0" borderId="0" xfId="0" applyFont="1"/>
    <xf numFmtId="0" fontId="28" fillId="0" borderId="0" xfId="0" applyFont="1"/>
    <xf numFmtId="0" fontId="28" fillId="0" borderId="0" xfId="0" applyFont="1" applyFill="1"/>
    <xf numFmtId="0" fontId="29" fillId="0" borderId="0" xfId="0" applyFont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3" fontId="29" fillId="0" borderId="0" xfId="0" applyNumberFormat="1" applyFont="1" applyFill="1" applyAlignment="1">
      <alignment horizontal="right" vertical="center"/>
    </xf>
    <xf numFmtId="0" fontId="8" fillId="0" borderId="0" xfId="0" applyFont="1"/>
    <xf numFmtId="3" fontId="3" fillId="0" borderId="4" xfId="62" applyNumberFormat="1" applyFont="1" applyFill="1" applyBorder="1" applyAlignment="1">
      <alignment horizontal="left" vertical="center" wrapText="1"/>
    </xf>
    <xf numFmtId="3" fontId="3" fillId="0" borderId="5" xfId="62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29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Fill="1" applyAlignment="1"/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6" xfId="62" applyNumberFormat="1" applyFont="1" applyFill="1" applyBorder="1" applyAlignment="1">
      <alignment horizontal="left" vertical="center" wrapText="1"/>
    </xf>
    <xf numFmtId="3" fontId="3" fillId="0" borderId="17" xfId="62" applyNumberFormat="1" applyFont="1" applyFill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1" xfId="62" applyNumberFormat="1" applyFont="1" applyFill="1" applyBorder="1" applyAlignment="1">
      <alignment horizontal="left" vertical="center" wrapText="1"/>
    </xf>
    <xf numFmtId="3" fontId="3" fillId="0" borderId="18" xfId="62" applyNumberFormat="1" applyFont="1" applyFill="1" applyBorder="1" applyAlignment="1">
      <alignment horizontal="left" vertical="center" wrapText="1"/>
    </xf>
    <xf numFmtId="3" fontId="3" fillId="0" borderId="22" xfId="62" applyNumberFormat="1" applyFont="1" applyFill="1" applyBorder="1" applyAlignment="1">
      <alignment horizontal="left" vertical="center" wrapText="1"/>
    </xf>
    <xf numFmtId="3" fontId="3" fillId="0" borderId="23" xfId="62" applyNumberFormat="1" applyFont="1" applyFill="1" applyBorder="1" applyAlignment="1">
      <alignment horizontal="left" vertical="center" wrapText="1"/>
    </xf>
    <xf numFmtId="3" fontId="3" fillId="0" borderId="12" xfId="62" applyNumberFormat="1" applyFont="1" applyFill="1" applyBorder="1" applyAlignment="1">
      <alignment horizontal="left" vertical="center" wrapText="1"/>
    </xf>
    <xf numFmtId="3" fontId="3" fillId="0" borderId="14" xfId="62" applyNumberFormat="1" applyFont="1" applyFill="1" applyBorder="1" applyAlignment="1">
      <alignment horizontal="left" vertical="center" wrapText="1"/>
    </xf>
    <xf numFmtId="3" fontId="3" fillId="0" borderId="7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9" fillId="33" borderId="9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/>
    </xf>
    <xf numFmtId="3" fontId="30" fillId="0" borderId="25" xfId="0" applyNumberFormat="1" applyFont="1" applyBorder="1" applyAlignment="1">
      <alignment vertical="center"/>
    </xf>
    <xf numFmtId="3" fontId="30" fillId="0" borderId="28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74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center"/>
    </xf>
    <xf numFmtId="0" fontId="0" fillId="0" borderId="0" xfId="0" applyFill="1"/>
    <xf numFmtId="0" fontId="31" fillId="0" borderId="0" xfId="0" applyFont="1" applyAlignment="1"/>
    <xf numFmtId="3" fontId="9" fillId="33" borderId="78" xfId="0" applyNumberFormat="1" applyFont="1" applyFill="1" applyBorder="1" applyAlignment="1">
      <alignment horizontal="right" vertical="center"/>
    </xf>
    <xf numFmtId="3" fontId="3" fillId="0" borderId="80" xfId="0" applyNumberFormat="1" applyFont="1" applyBorder="1" applyAlignment="1">
      <alignment horizontal="right" vertical="center"/>
    </xf>
    <xf numFmtId="3" fontId="3" fillId="0" borderId="78" xfId="0" applyNumberFormat="1" applyFont="1" applyBorder="1" applyAlignment="1">
      <alignment horizontal="right" vertical="center"/>
    </xf>
    <xf numFmtId="3" fontId="3" fillId="0" borderId="81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165" fontId="3" fillId="0" borderId="41" xfId="62" applyNumberFormat="1" applyFont="1" applyFill="1" applyBorder="1" applyAlignment="1">
      <alignment vertical="top"/>
    </xf>
    <xf numFmtId="0" fontId="3" fillId="0" borderId="42" xfId="0" applyFont="1" applyBorder="1" applyAlignment="1">
      <alignment vertical="top"/>
    </xf>
    <xf numFmtId="0" fontId="3" fillId="0" borderId="43" xfId="0" applyFont="1" applyBorder="1" applyAlignment="1">
      <alignment vertical="top"/>
    </xf>
    <xf numFmtId="165" fontId="3" fillId="0" borderId="13" xfId="62" applyNumberFormat="1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44" xfId="0" applyFont="1" applyBorder="1" applyAlignment="1">
      <alignment vertical="top"/>
    </xf>
    <xf numFmtId="165" fontId="3" fillId="0" borderId="45" xfId="62" applyNumberFormat="1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34" fillId="34" borderId="46" xfId="0" applyFont="1" applyFill="1" applyBorder="1" applyAlignment="1">
      <alignment horizontal="left" vertical="center" wrapText="1"/>
    </xf>
    <xf numFmtId="0" fontId="34" fillId="34" borderId="47" xfId="0" applyFont="1" applyFill="1" applyBorder="1" applyAlignment="1">
      <alignment horizontal="center" vertical="center" wrapText="1"/>
    </xf>
    <xf numFmtId="0" fontId="34" fillId="34" borderId="48" xfId="0" applyFont="1" applyFill="1" applyBorder="1" applyAlignment="1">
      <alignment horizontal="center" vertical="center" wrapText="1"/>
    </xf>
    <xf numFmtId="0" fontId="34" fillId="34" borderId="46" xfId="0" applyFont="1" applyFill="1" applyBorder="1" applyAlignment="1">
      <alignment horizontal="left" vertical="center"/>
    </xf>
    <xf numFmtId="3" fontId="34" fillId="34" borderId="23" xfId="0" applyNumberFormat="1" applyFont="1" applyFill="1" applyBorder="1" applyAlignment="1">
      <alignment horizontal="right" vertical="center"/>
    </xf>
    <xf numFmtId="3" fontId="34" fillId="34" borderId="49" xfId="0" applyNumberFormat="1" applyFont="1" applyFill="1" applyBorder="1" applyAlignment="1">
      <alignment horizontal="right" vertical="center"/>
    </xf>
    <xf numFmtId="0" fontId="34" fillId="34" borderId="46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82" xfId="0" applyNumberFormat="1" applyFont="1" applyBorder="1" applyAlignment="1">
      <alignment horizontal="right" vertical="center"/>
    </xf>
    <xf numFmtId="3" fontId="34" fillId="34" borderId="3" xfId="0" applyNumberFormat="1" applyFont="1" applyFill="1" applyBorder="1" applyAlignment="1">
      <alignment horizontal="right" vertical="center"/>
    </xf>
    <xf numFmtId="0" fontId="35" fillId="0" borderId="0" xfId="0" applyFont="1"/>
    <xf numFmtId="0" fontId="2" fillId="34" borderId="50" xfId="0" applyFont="1" applyFill="1" applyBorder="1" applyAlignment="1">
      <alignment horizontal="left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16" fontId="2" fillId="34" borderId="57" xfId="0" quotePrefix="1" applyNumberFormat="1" applyFont="1" applyFill="1" applyBorder="1" applyAlignment="1">
      <alignment horizontal="center" vertical="center"/>
    </xf>
    <xf numFmtId="17" fontId="2" fillId="34" borderId="57" xfId="0" quotePrefix="1" applyNumberFormat="1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2" fillId="34" borderId="50" xfId="0" applyFont="1" applyFill="1" applyBorder="1" applyAlignment="1">
      <alignment horizontal="left" vertical="center"/>
    </xf>
    <xf numFmtId="3" fontId="2" fillId="34" borderId="53" xfId="0" applyNumberFormat="1" applyFont="1" applyFill="1" applyBorder="1" applyAlignment="1">
      <alignment horizontal="right" vertical="center"/>
    </xf>
    <xf numFmtId="3" fontId="2" fillId="34" borderId="54" xfId="0" applyNumberFormat="1" applyFont="1" applyFill="1" applyBorder="1" applyAlignment="1">
      <alignment horizontal="right" vertical="center"/>
    </xf>
    <xf numFmtId="0" fontId="2" fillId="34" borderId="55" xfId="0" applyFont="1" applyFill="1" applyBorder="1" applyAlignment="1">
      <alignment horizontal="left" vertical="center"/>
    </xf>
    <xf numFmtId="166" fontId="2" fillId="34" borderId="57" xfId="37" applyNumberFormat="1" applyFont="1" applyFill="1" applyBorder="1" applyAlignment="1">
      <alignment horizontal="right" vertical="center"/>
    </xf>
    <xf numFmtId="166" fontId="2" fillId="34" borderId="58" xfId="37" applyNumberFormat="1" applyFont="1" applyFill="1" applyBorder="1" applyAlignment="1">
      <alignment horizontal="right" vertical="center"/>
    </xf>
    <xf numFmtId="0" fontId="33" fillId="0" borderId="0" xfId="0" applyFont="1" applyAlignment="1">
      <alignment wrapText="1"/>
    </xf>
    <xf numFmtId="0" fontId="2" fillId="34" borderId="56" xfId="0" applyFont="1" applyFill="1" applyBorder="1" applyAlignment="1">
      <alignment horizontal="center" vertical="center" wrapText="1"/>
    </xf>
    <xf numFmtId="0" fontId="36" fillId="34" borderId="79" xfId="0" applyFont="1" applyFill="1" applyBorder="1" applyAlignment="1">
      <alignment horizontal="center" vertical="center"/>
    </xf>
    <xf numFmtId="0" fontId="36" fillId="34" borderId="58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0" fontId="36" fillId="34" borderId="55" xfId="0" applyFont="1" applyFill="1" applyBorder="1" applyAlignment="1">
      <alignment horizontal="center" vertical="center"/>
    </xf>
    <xf numFmtId="0" fontId="36" fillId="34" borderId="62" xfId="0" applyFont="1" applyFill="1" applyBorder="1" applyAlignment="1">
      <alignment vertical="center"/>
    </xf>
    <xf numFmtId="0" fontId="36" fillId="34" borderId="61" xfId="0" applyFont="1" applyFill="1" applyBorder="1" applyAlignment="1">
      <alignment horizontal="center" vertical="center"/>
    </xf>
    <xf numFmtId="0" fontId="36" fillId="34" borderId="54" xfId="0" applyFont="1" applyFill="1" applyBorder="1" applyAlignment="1">
      <alignment horizontal="center" vertical="center"/>
    </xf>
    <xf numFmtId="0" fontId="36" fillId="34" borderId="53" xfId="0" applyFont="1" applyFill="1" applyBorder="1" applyAlignment="1">
      <alignment horizontal="center" vertical="center"/>
    </xf>
    <xf numFmtId="0" fontId="36" fillId="34" borderId="50" xfId="0" applyFont="1" applyFill="1" applyBorder="1" applyAlignment="1">
      <alignment horizontal="center" vertical="center"/>
    </xf>
    <xf numFmtId="0" fontId="36" fillId="34" borderId="59" xfId="0" applyFont="1" applyFill="1" applyBorder="1" applyAlignment="1">
      <alignment vertical="center"/>
    </xf>
    <xf numFmtId="3" fontId="2" fillId="34" borderId="58" xfId="0" applyNumberFormat="1" applyFont="1" applyFill="1" applyBorder="1" applyAlignment="1">
      <alignment vertical="center"/>
    </xf>
    <xf numFmtId="3" fontId="2" fillId="34" borderId="57" xfId="0" applyNumberFormat="1" applyFont="1" applyFill="1" applyBorder="1" applyAlignment="1">
      <alignment vertical="center"/>
    </xf>
    <xf numFmtId="3" fontId="2" fillId="34" borderId="57" xfId="62" applyNumberFormat="1" applyFont="1" applyFill="1" applyBorder="1" applyAlignment="1">
      <alignment horizontal="left" vertical="center" wrapText="1"/>
    </xf>
    <xf numFmtId="3" fontId="2" fillId="34" borderId="83" xfId="0" applyNumberFormat="1" applyFont="1" applyFill="1" applyBorder="1" applyAlignment="1">
      <alignment vertical="center"/>
    </xf>
    <xf numFmtId="3" fontId="2" fillId="34" borderId="54" xfId="0" applyNumberFormat="1" applyFont="1" applyFill="1" applyBorder="1" applyAlignment="1">
      <alignment vertical="center"/>
    </xf>
    <xf numFmtId="3" fontId="2" fillId="34" borderId="53" xfId="0" applyNumberFormat="1" applyFont="1" applyFill="1" applyBorder="1" applyAlignment="1">
      <alignment vertical="center"/>
    </xf>
    <xf numFmtId="3" fontId="2" fillId="34" borderId="53" xfId="62" applyNumberFormat="1" applyFont="1" applyFill="1" applyBorder="1" applyAlignment="1">
      <alignment horizontal="left" vertical="center" wrapText="1"/>
    </xf>
    <xf numFmtId="0" fontId="2" fillId="34" borderId="77" xfId="0" applyFont="1" applyFill="1" applyBorder="1" applyAlignment="1">
      <alignment vertical="center" wrapText="1"/>
    </xf>
    <xf numFmtId="0" fontId="2" fillId="34" borderId="76" xfId="0" applyFont="1" applyFill="1" applyBorder="1" applyAlignment="1">
      <alignment vertical="center" wrapText="1"/>
    </xf>
    <xf numFmtId="3" fontId="2" fillId="34" borderId="73" xfId="0" applyNumberFormat="1" applyFont="1" applyFill="1" applyBorder="1" applyAlignment="1">
      <alignment vertical="center"/>
    </xf>
    <xf numFmtId="3" fontId="2" fillId="34" borderId="73" xfId="62" applyNumberFormat="1" applyFont="1" applyFill="1" applyBorder="1" applyAlignment="1">
      <alignment horizontal="left" vertical="center" wrapText="1"/>
    </xf>
    <xf numFmtId="165" fontId="2" fillId="34" borderId="75" xfId="62" applyNumberFormat="1" applyFont="1" applyFill="1" applyBorder="1" applyAlignment="1">
      <alignment vertical="center" wrapText="1"/>
    </xf>
    <xf numFmtId="16" fontId="2" fillId="34" borderId="58" xfId="0" quotePrefix="1" applyNumberFormat="1" applyFont="1" applyFill="1" applyBorder="1" applyAlignment="1">
      <alignment horizontal="center" vertical="center" wrapText="1"/>
    </xf>
    <xf numFmtId="16" fontId="2" fillId="34" borderId="57" xfId="0" quotePrefix="1" applyNumberFormat="1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vertical="center" wrapText="1"/>
    </xf>
    <xf numFmtId="0" fontId="37" fillId="34" borderId="61" xfId="0" applyFont="1" applyFill="1" applyBorder="1" applyAlignment="1">
      <alignment horizontal="center" vertical="center" wrapText="1"/>
    </xf>
    <xf numFmtId="0" fontId="37" fillId="34" borderId="60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vertical="center" wrapText="1"/>
    </xf>
    <xf numFmtId="0" fontId="33" fillId="0" borderId="0" xfId="0" applyFont="1"/>
    <xf numFmtId="0" fontId="2" fillId="0" borderId="0" xfId="0" applyFont="1"/>
    <xf numFmtId="0" fontId="36" fillId="34" borderId="46" xfId="0" applyFont="1" applyFill="1" applyBorder="1" applyAlignment="1">
      <alignment vertical="center"/>
    </xf>
    <xf numFmtId="3" fontId="36" fillId="34" borderId="47" xfId="0" applyNumberFormat="1" applyFont="1" applyFill="1" applyBorder="1" applyAlignment="1">
      <alignment horizontal="right" vertical="center"/>
    </xf>
    <xf numFmtId="3" fontId="36" fillId="34" borderId="63" xfId="0" applyNumberFormat="1" applyFont="1" applyFill="1" applyBorder="1" applyAlignment="1">
      <alignment horizontal="right" vertical="center"/>
    </xf>
    <xf numFmtId="3" fontId="36" fillId="34" borderId="64" xfId="0" applyNumberFormat="1" applyFont="1" applyFill="1" applyBorder="1" applyAlignment="1">
      <alignment horizontal="right" vertical="center"/>
    </xf>
    <xf numFmtId="3" fontId="9" fillId="33" borderId="1" xfId="0" applyNumberFormat="1" applyFont="1" applyFill="1" applyBorder="1" applyAlignment="1">
      <alignment horizontal="right" vertical="center"/>
    </xf>
    <xf numFmtId="3" fontId="9" fillId="33" borderId="2" xfId="0" applyNumberFormat="1" applyFont="1" applyFill="1" applyBorder="1" applyAlignment="1">
      <alignment horizontal="right" vertical="center"/>
    </xf>
    <xf numFmtId="3" fontId="9" fillId="33" borderId="84" xfId="0" applyNumberFormat="1" applyFont="1" applyFill="1" applyBorder="1" applyAlignment="1">
      <alignment horizontal="right" vertical="center"/>
    </xf>
    <xf numFmtId="3" fontId="36" fillId="34" borderId="46" xfId="0" applyNumberFormat="1" applyFont="1" applyFill="1" applyBorder="1" applyAlignment="1">
      <alignment horizontal="right" vertical="center"/>
    </xf>
    <xf numFmtId="0" fontId="38" fillId="0" borderId="0" xfId="0" applyFont="1"/>
  </cellXfs>
  <cellStyles count="8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Euro 3" xfId="33"/>
    <cellStyle name="Hipervínculo 2" xfId="34"/>
    <cellStyle name="Hipervínculo 3" xfId="35"/>
    <cellStyle name="Incorrecto" xfId="36" builtinId="27" customBuiltin="1"/>
    <cellStyle name="Millares" xfId="37" builtinId="3"/>
    <cellStyle name="Millares [0] 2" xfId="38"/>
    <cellStyle name="Millares [0] 3" xfId="39"/>
    <cellStyle name="Millares [0] 3 2" xfId="75"/>
    <cellStyle name="Millares [0] 4" xfId="40"/>
    <cellStyle name="Millares [0] 4 2" xfId="76"/>
    <cellStyle name="Millares 10" xfId="41"/>
    <cellStyle name="Millares 10 2" xfId="77"/>
    <cellStyle name="Millares 11" xfId="42"/>
    <cellStyle name="Millares 11 2" xfId="78"/>
    <cellStyle name="Millares 12" xfId="74"/>
    <cellStyle name="Millares 2" xfId="43"/>
    <cellStyle name="Millares 2 2" xfId="44"/>
    <cellStyle name="Millares 2 2 2" xfId="79"/>
    <cellStyle name="Millares 3" xfId="45"/>
    <cellStyle name="Millares 4" xfId="46"/>
    <cellStyle name="Millares 4 2" xfId="80"/>
    <cellStyle name="Millares 5" xfId="47"/>
    <cellStyle name="Millares 5 2" xfId="81"/>
    <cellStyle name="Millares 6" xfId="48"/>
    <cellStyle name="Millares 6 2" xfId="82"/>
    <cellStyle name="Millares 7" xfId="49"/>
    <cellStyle name="Millares 7 2" xfId="83"/>
    <cellStyle name="Millares 8" xfId="50"/>
    <cellStyle name="Millares 8 2" xfId="84"/>
    <cellStyle name="Millares 9" xfId="51"/>
    <cellStyle name="Millares 9 2" xfId="85"/>
    <cellStyle name="Neutral" xfId="52" builtinId="28" customBuiltin="1"/>
    <cellStyle name="Normal" xfId="0" builtinId="0"/>
    <cellStyle name="Normal 10" xfId="53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4" xfId="60"/>
    <cellStyle name="Normal 5" xfId="61"/>
    <cellStyle name="Normal 6" xfId="62"/>
    <cellStyle name="Normal 7" xfId="63"/>
    <cellStyle name="Notas 2" xfId="64"/>
    <cellStyle name="Porcentaje 2" xfId="65"/>
    <cellStyle name="Porcentaje 3" xfId="66"/>
    <cellStyle name="Salida" xfId="67" builtinId="21" customBuiltin="1"/>
    <cellStyle name="Texto de advertencia" xfId="68" builtinId="11" customBuiltin="1"/>
    <cellStyle name="Texto explicativo" xfId="69" builtinId="53" customBuiltin="1"/>
    <cellStyle name="Título" xfId="70" builtinId="15" customBuiltin="1"/>
    <cellStyle name="Título 2" xfId="71" builtinId="17" customBuiltin="1"/>
    <cellStyle name="Título 3" xfId="72" builtinId="18" customBuiltin="1"/>
    <cellStyle name="Total" xfId="7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zoomScaleNormal="100" workbookViewId="0">
      <selection activeCell="A24" sqref="A24"/>
    </sheetView>
  </sheetViews>
  <sheetFormatPr baseColWidth="10" defaultColWidth="15" defaultRowHeight="14.25" x14ac:dyDescent="0.2"/>
  <cols>
    <col min="1" max="1" width="24" style="5" customWidth="1"/>
    <col min="2" max="4" width="15.5703125" style="5" customWidth="1"/>
    <col min="5" max="11" width="11.28515625" style="5" customWidth="1"/>
    <col min="12" max="20" width="9.42578125" style="5" customWidth="1"/>
    <col min="21" max="32" width="9.28515625" style="5" customWidth="1"/>
    <col min="33" max="16384" width="15" style="5"/>
  </cols>
  <sheetData>
    <row r="1" spans="1:13" s="3" customFormat="1" x14ac:dyDescent="0.2">
      <c r="A1" s="162" t="s">
        <v>8</v>
      </c>
      <c r="B1" s="95"/>
      <c r="C1" s="95"/>
      <c r="D1" s="95"/>
      <c r="E1" s="2"/>
      <c r="F1" s="2"/>
    </row>
    <row r="2" spans="1:13" s="3" customFormat="1" x14ac:dyDescent="0.2">
      <c r="A2" s="163" t="s">
        <v>9</v>
      </c>
      <c r="B2" s="2"/>
      <c r="C2" s="2"/>
      <c r="D2" s="2"/>
      <c r="E2" s="2"/>
      <c r="F2" s="2"/>
    </row>
    <row r="3" spans="1:13" s="3" customFormat="1" x14ac:dyDescent="0.2">
      <c r="A3" s="163" t="s">
        <v>61</v>
      </c>
      <c r="B3" s="2"/>
      <c r="C3" s="2"/>
      <c r="D3" s="2"/>
      <c r="E3" s="2"/>
      <c r="F3" s="2"/>
    </row>
    <row r="4" spans="1:13" s="6" customFormat="1" ht="15" thickBot="1" x14ac:dyDescent="0.25">
      <c r="A4" s="4"/>
      <c r="B4" s="5"/>
      <c r="C4" s="5"/>
      <c r="D4" s="5"/>
      <c r="E4" s="5"/>
      <c r="L4" s="5"/>
      <c r="M4" s="5"/>
    </row>
    <row r="5" spans="1:13" s="8" customFormat="1" ht="18" customHeight="1" thickBot="1" x14ac:dyDescent="0.3">
      <c r="A5" s="96" t="s">
        <v>10</v>
      </c>
      <c r="B5" s="97" t="s">
        <v>12</v>
      </c>
      <c r="C5" s="98" t="s">
        <v>11</v>
      </c>
      <c r="D5" s="102" t="s">
        <v>13</v>
      </c>
      <c r="E5" s="7"/>
      <c r="L5" s="7"/>
      <c r="M5" s="7"/>
    </row>
    <row r="6" spans="1:13" s="8" customFormat="1" ht="18" customHeight="1" x14ac:dyDescent="0.25">
      <c r="A6" s="35" t="s">
        <v>14</v>
      </c>
      <c r="B6" s="41">
        <v>68309</v>
      </c>
      <c r="C6" s="82">
        <v>78606</v>
      </c>
      <c r="D6" s="103">
        <f>SUM(B6:C6)</f>
        <v>146915</v>
      </c>
      <c r="E6" s="14"/>
      <c r="F6" s="15"/>
      <c r="L6" s="7"/>
      <c r="M6" s="7"/>
    </row>
    <row r="7" spans="1:13" s="8" customFormat="1" ht="18" customHeight="1" x14ac:dyDescent="0.25">
      <c r="A7" s="11" t="s">
        <v>15</v>
      </c>
      <c r="B7" s="38">
        <v>8978</v>
      </c>
      <c r="C7" s="83">
        <v>9473</v>
      </c>
      <c r="D7" s="104">
        <f t="shared" ref="D7:D12" si="0">SUM(B7:C7)</f>
        <v>18451</v>
      </c>
      <c r="E7" s="14"/>
      <c r="F7" s="15"/>
      <c r="L7" s="7"/>
      <c r="M7" s="7"/>
    </row>
    <row r="8" spans="1:13" s="8" customFormat="1" ht="18" customHeight="1" x14ac:dyDescent="0.25">
      <c r="A8" s="36" t="s">
        <v>16</v>
      </c>
      <c r="B8" s="38">
        <v>5463</v>
      </c>
      <c r="C8" s="83">
        <v>5373</v>
      </c>
      <c r="D8" s="104">
        <f t="shared" si="0"/>
        <v>10836</v>
      </c>
      <c r="E8" s="14"/>
      <c r="F8" s="15"/>
      <c r="L8" s="7"/>
      <c r="M8" s="7"/>
    </row>
    <row r="9" spans="1:13" s="8" customFormat="1" ht="18" customHeight="1" x14ac:dyDescent="0.25">
      <c r="A9" s="11" t="s">
        <v>17</v>
      </c>
      <c r="B9" s="38">
        <v>6029</v>
      </c>
      <c r="C9" s="83">
        <v>6137</v>
      </c>
      <c r="D9" s="104">
        <f t="shared" si="0"/>
        <v>12166</v>
      </c>
      <c r="E9" s="14"/>
      <c r="F9" s="15"/>
      <c r="L9" s="7"/>
      <c r="M9" s="7"/>
    </row>
    <row r="10" spans="1:13" s="8" customFormat="1" ht="18" customHeight="1" x14ac:dyDescent="0.25">
      <c r="A10" s="36" t="s">
        <v>18</v>
      </c>
      <c r="B10" s="38">
        <v>4324</v>
      </c>
      <c r="C10" s="83">
        <v>4160</v>
      </c>
      <c r="D10" s="104">
        <f t="shared" si="0"/>
        <v>8484</v>
      </c>
      <c r="E10" s="14"/>
      <c r="F10" s="15"/>
      <c r="L10" s="7"/>
      <c r="M10" s="7"/>
    </row>
    <row r="11" spans="1:13" s="8" customFormat="1" ht="18" customHeight="1" x14ac:dyDescent="0.25">
      <c r="A11" s="11" t="s">
        <v>19</v>
      </c>
      <c r="B11" s="38">
        <v>4403</v>
      </c>
      <c r="C11" s="83">
        <v>4706</v>
      </c>
      <c r="D11" s="104">
        <f t="shared" si="0"/>
        <v>9109</v>
      </c>
      <c r="E11" s="14"/>
      <c r="F11" s="15"/>
      <c r="L11" s="7"/>
      <c r="M11" s="7"/>
    </row>
    <row r="12" spans="1:13" s="8" customFormat="1" ht="18" customHeight="1" thickBot="1" x14ac:dyDescent="0.3">
      <c r="A12" s="12" t="s">
        <v>20</v>
      </c>
      <c r="B12" s="42">
        <v>3610</v>
      </c>
      <c r="C12" s="84">
        <v>3348</v>
      </c>
      <c r="D12" s="105">
        <f t="shared" si="0"/>
        <v>6958</v>
      </c>
      <c r="E12" s="14"/>
      <c r="F12" s="15"/>
      <c r="L12" s="7"/>
      <c r="M12" s="7"/>
    </row>
    <row r="13" spans="1:13" s="8" customFormat="1" ht="18" customHeight="1" thickBot="1" x14ac:dyDescent="0.3">
      <c r="A13" s="99" t="s">
        <v>49</v>
      </c>
      <c r="B13" s="100">
        <f>SUM(B6:B12)</f>
        <v>101116</v>
      </c>
      <c r="C13" s="101">
        <f>SUM(C6:C12)</f>
        <v>111803</v>
      </c>
      <c r="D13" s="106">
        <f>SUM(D6:D12)</f>
        <v>212919</v>
      </c>
      <c r="E13" s="13"/>
      <c r="L13" s="7"/>
      <c r="M13" s="7"/>
    </row>
    <row r="14" spans="1:13" s="23" customFormat="1" ht="15" customHeight="1" x14ac:dyDescent="0.15">
      <c r="A14" s="21" t="s">
        <v>62</v>
      </c>
      <c r="B14" s="22"/>
      <c r="C14" s="22"/>
      <c r="D14" s="22"/>
      <c r="E14" s="22"/>
      <c r="L14" s="22"/>
      <c r="M14" s="22"/>
    </row>
    <row r="15" spans="1:13" s="6" customFormat="1" x14ac:dyDescent="0.2">
      <c r="A15" s="9"/>
      <c r="B15" s="5"/>
      <c r="C15" s="5"/>
      <c r="D15" s="5"/>
      <c r="E15" s="5"/>
      <c r="F15" s="5"/>
      <c r="G15" s="5"/>
      <c r="H15" s="5"/>
      <c r="I15" s="5"/>
      <c r="J15" s="5"/>
      <c r="L15" s="5"/>
      <c r="M15" s="5"/>
    </row>
    <row r="16" spans="1:13" x14ac:dyDescent="0.2">
      <c r="A16" s="172" t="s">
        <v>63</v>
      </c>
    </row>
    <row r="17" spans="1:2" x14ac:dyDescent="0.2">
      <c r="A17" s="107" t="s">
        <v>66</v>
      </c>
    </row>
    <row r="18" spans="1:2" x14ac:dyDescent="0.2">
      <c r="B18" s="72"/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>
      <selection activeCell="A18" sqref="A18"/>
    </sheetView>
  </sheetViews>
  <sheetFormatPr baseColWidth="10" defaultColWidth="15" defaultRowHeight="14.25" x14ac:dyDescent="0.2"/>
  <cols>
    <col min="1" max="1" width="19.28515625" style="5" customWidth="1"/>
    <col min="2" max="10" width="12.85546875" style="5" customWidth="1"/>
    <col min="11" max="11" width="11.28515625" style="5" customWidth="1"/>
    <col min="12" max="14" width="9.42578125" style="5" customWidth="1"/>
    <col min="15" max="15" width="11.140625" style="5" bestFit="1" customWidth="1"/>
    <col min="16" max="20" width="9.42578125" style="5" customWidth="1"/>
    <col min="21" max="32" width="9.28515625" style="5" customWidth="1"/>
    <col min="33" max="16384" width="15" style="5"/>
  </cols>
  <sheetData>
    <row r="1" spans="1:13" s="3" customFormat="1" x14ac:dyDescent="0.2">
      <c r="A1" s="162" t="s">
        <v>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3" s="3" customFormat="1" x14ac:dyDescent="0.2">
      <c r="A2" s="163" t="s">
        <v>9</v>
      </c>
      <c r="B2" s="2"/>
      <c r="C2" s="2"/>
      <c r="D2" s="2"/>
      <c r="E2" s="2"/>
      <c r="F2" s="2"/>
    </row>
    <row r="3" spans="1:13" s="3" customFormat="1" x14ac:dyDescent="0.2">
      <c r="A3" s="163" t="s">
        <v>61</v>
      </c>
      <c r="B3" s="2"/>
      <c r="C3" s="2"/>
      <c r="D3" s="2"/>
      <c r="E3" s="2"/>
      <c r="F3" s="2"/>
    </row>
    <row r="4" spans="1:13" s="3" customFormat="1" ht="15" thickBot="1" x14ac:dyDescent="0.25">
      <c r="B4" s="2"/>
      <c r="C4" s="2"/>
      <c r="D4" s="2"/>
      <c r="E4" s="2"/>
      <c r="F4" s="2"/>
      <c r="L4" s="2"/>
      <c r="M4" s="2"/>
    </row>
    <row r="5" spans="1:13" s="24" customFormat="1" ht="18" customHeight="1" x14ac:dyDescent="0.2">
      <c r="A5" s="108" t="s">
        <v>37</v>
      </c>
      <c r="B5" s="109" t="s">
        <v>51</v>
      </c>
      <c r="C5" s="110" t="s">
        <v>52</v>
      </c>
      <c r="D5" s="111"/>
      <c r="E5" s="111"/>
      <c r="F5" s="111"/>
      <c r="G5" s="111"/>
      <c r="H5" s="111"/>
      <c r="I5" s="111"/>
      <c r="J5" s="112"/>
      <c r="L5" s="25"/>
      <c r="M5" s="25"/>
    </row>
    <row r="6" spans="1:13" s="24" customFormat="1" ht="18" customHeight="1" thickBot="1" x14ac:dyDescent="0.25">
      <c r="A6" s="113"/>
      <c r="B6" s="114"/>
      <c r="C6" s="115" t="s">
        <v>53</v>
      </c>
      <c r="D6" s="116" t="s">
        <v>22</v>
      </c>
      <c r="E6" s="117" t="s">
        <v>54</v>
      </c>
      <c r="F6" s="118" t="s">
        <v>55</v>
      </c>
      <c r="G6" s="118" t="s">
        <v>56</v>
      </c>
      <c r="H6" s="118" t="s">
        <v>57</v>
      </c>
      <c r="I6" s="118" t="s">
        <v>58</v>
      </c>
      <c r="J6" s="119" t="s">
        <v>42</v>
      </c>
      <c r="L6" s="25"/>
      <c r="M6" s="25"/>
    </row>
    <row r="7" spans="1:13" s="24" customFormat="1" ht="18" customHeight="1" x14ac:dyDescent="0.2">
      <c r="A7" s="26" t="s">
        <v>14</v>
      </c>
      <c r="B7" s="27">
        <f t="shared" ref="B7:B13" si="0">SUM(C7:J7)</f>
        <v>146915</v>
      </c>
      <c r="C7" s="37">
        <v>8834</v>
      </c>
      <c r="D7" s="28">
        <v>10238</v>
      </c>
      <c r="E7" s="28">
        <v>20365</v>
      </c>
      <c r="F7" s="28">
        <v>51728</v>
      </c>
      <c r="G7" s="28">
        <v>36290</v>
      </c>
      <c r="H7" s="28">
        <v>14531</v>
      </c>
      <c r="I7" s="28">
        <v>4912</v>
      </c>
      <c r="J7" s="27">
        <v>17</v>
      </c>
      <c r="L7" s="25"/>
      <c r="M7" s="25"/>
    </row>
    <row r="8" spans="1:13" s="24" customFormat="1" ht="18" customHeight="1" x14ac:dyDescent="0.2">
      <c r="A8" s="29" t="s">
        <v>15</v>
      </c>
      <c r="B8" s="30">
        <f t="shared" si="0"/>
        <v>18451</v>
      </c>
      <c r="C8" s="38">
        <v>831</v>
      </c>
      <c r="D8" s="31">
        <v>1237</v>
      </c>
      <c r="E8" s="31">
        <v>2613</v>
      </c>
      <c r="F8" s="31">
        <v>6007</v>
      </c>
      <c r="G8" s="31">
        <v>4961</v>
      </c>
      <c r="H8" s="31">
        <v>2064</v>
      </c>
      <c r="I8" s="31">
        <v>735</v>
      </c>
      <c r="J8" s="30">
        <v>3</v>
      </c>
      <c r="L8" s="25"/>
      <c r="M8" s="25"/>
    </row>
    <row r="9" spans="1:13" s="24" customFormat="1" ht="18" customHeight="1" x14ac:dyDescent="0.2">
      <c r="A9" s="32" t="s">
        <v>16</v>
      </c>
      <c r="B9" s="30">
        <f t="shared" si="0"/>
        <v>10836</v>
      </c>
      <c r="C9" s="38">
        <v>440</v>
      </c>
      <c r="D9" s="31">
        <v>737</v>
      </c>
      <c r="E9" s="31">
        <v>1455</v>
      </c>
      <c r="F9" s="31">
        <v>3674</v>
      </c>
      <c r="G9" s="31">
        <v>2977</v>
      </c>
      <c r="H9" s="31">
        <v>1173</v>
      </c>
      <c r="I9" s="31">
        <v>380</v>
      </c>
      <c r="J9" s="30">
        <v>0</v>
      </c>
      <c r="L9" s="25"/>
      <c r="M9" s="25"/>
    </row>
    <row r="10" spans="1:13" s="24" customFormat="1" ht="18" customHeight="1" x14ac:dyDescent="0.2">
      <c r="A10" s="29" t="s">
        <v>17</v>
      </c>
      <c r="B10" s="30">
        <f t="shared" si="0"/>
        <v>12166</v>
      </c>
      <c r="C10" s="38">
        <v>562</v>
      </c>
      <c r="D10" s="31">
        <v>872</v>
      </c>
      <c r="E10" s="31">
        <v>1609</v>
      </c>
      <c r="F10" s="31">
        <v>3961</v>
      </c>
      <c r="G10" s="31">
        <v>3256</v>
      </c>
      <c r="H10" s="31">
        <v>1445</v>
      </c>
      <c r="I10" s="31">
        <v>460</v>
      </c>
      <c r="J10" s="30">
        <v>1</v>
      </c>
      <c r="L10" s="25"/>
      <c r="M10" s="25"/>
    </row>
    <row r="11" spans="1:13" s="24" customFormat="1" ht="18" customHeight="1" x14ac:dyDescent="0.2">
      <c r="A11" s="32" t="s">
        <v>18</v>
      </c>
      <c r="B11" s="30">
        <f t="shared" si="0"/>
        <v>8484</v>
      </c>
      <c r="C11" s="38">
        <v>403</v>
      </c>
      <c r="D11" s="31">
        <v>503</v>
      </c>
      <c r="E11" s="31">
        <v>1257</v>
      </c>
      <c r="F11" s="31">
        <v>2853</v>
      </c>
      <c r="G11" s="31">
        <v>2387</v>
      </c>
      <c r="H11" s="31">
        <v>856</v>
      </c>
      <c r="I11" s="31">
        <v>225</v>
      </c>
      <c r="J11" s="30">
        <v>0</v>
      </c>
      <c r="L11" s="25"/>
      <c r="M11" s="25"/>
    </row>
    <row r="12" spans="1:13" s="24" customFormat="1" ht="18" customHeight="1" x14ac:dyDescent="0.2">
      <c r="A12" s="29" t="s">
        <v>19</v>
      </c>
      <c r="B12" s="30">
        <f t="shared" si="0"/>
        <v>9109</v>
      </c>
      <c r="C12" s="38">
        <v>346</v>
      </c>
      <c r="D12" s="31">
        <v>593</v>
      </c>
      <c r="E12" s="31">
        <v>1253</v>
      </c>
      <c r="F12" s="31">
        <v>2878</v>
      </c>
      <c r="G12" s="31">
        <v>2547</v>
      </c>
      <c r="H12" s="31">
        <v>1126</v>
      </c>
      <c r="I12" s="31">
        <v>365</v>
      </c>
      <c r="J12" s="30">
        <v>1</v>
      </c>
      <c r="L12" s="25"/>
      <c r="M12" s="25"/>
    </row>
    <row r="13" spans="1:13" s="24" customFormat="1" ht="18" customHeight="1" thickBot="1" x14ac:dyDescent="0.25">
      <c r="A13" s="32" t="s">
        <v>59</v>
      </c>
      <c r="B13" s="75">
        <f t="shared" si="0"/>
        <v>6958</v>
      </c>
      <c r="C13" s="76">
        <v>230</v>
      </c>
      <c r="D13" s="77">
        <v>437</v>
      </c>
      <c r="E13" s="77">
        <v>1023</v>
      </c>
      <c r="F13" s="77">
        <v>2270</v>
      </c>
      <c r="G13" s="77">
        <v>1824</v>
      </c>
      <c r="H13" s="77">
        <v>854</v>
      </c>
      <c r="I13" s="77">
        <v>317</v>
      </c>
      <c r="J13" s="75">
        <v>3</v>
      </c>
      <c r="L13" s="25"/>
      <c r="M13" s="25"/>
    </row>
    <row r="14" spans="1:13" s="24" customFormat="1" ht="18" customHeight="1" x14ac:dyDescent="0.2">
      <c r="A14" s="121" t="s">
        <v>49</v>
      </c>
      <c r="B14" s="122">
        <f>SUM(B7:B13)</f>
        <v>212919</v>
      </c>
      <c r="C14" s="122">
        <f>SUM(C7:C13)</f>
        <v>11646</v>
      </c>
      <c r="D14" s="122">
        <f>SUM(D7:D13)</f>
        <v>14617</v>
      </c>
      <c r="E14" s="122">
        <f t="shared" ref="E14:J14" si="1">SUM(E7:E13)</f>
        <v>29575</v>
      </c>
      <c r="F14" s="122">
        <f t="shared" si="1"/>
        <v>73371</v>
      </c>
      <c r="G14" s="122">
        <f t="shared" si="1"/>
        <v>54242</v>
      </c>
      <c r="H14" s="122">
        <f t="shared" si="1"/>
        <v>22049</v>
      </c>
      <c r="I14" s="122">
        <f t="shared" si="1"/>
        <v>7394</v>
      </c>
      <c r="J14" s="123">
        <f t="shared" si="1"/>
        <v>25</v>
      </c>
      <c r="L14" s="25"/>
      <c r="M14" s="25"/>
    </row>
    <row r="15" spans="1:13" s="24" customFormat="1" ht="18" customHeight="1" thickBot="1" x14ac:dyDescent="0.25">
      <c r="A15" s="124" t="s">
        <v>60</v>
      </c>
      <c r="B15" s="125">
        <f>SUM(C15:J15)</f>
        <v>99.999999999999986</v>
      </c>
      <c r="C15" s="125">
        <f>+C14/$B$14*100</f>
        <v>5.4696856551082806</v>
      </c>
      <c r="D15" s="125">
        <f t="shared" ref="D15:J15" si="2">+D14/$B$14*100</f>
        <v>6.8650519681193316</v>
      </c>
      <c r="E15" s="125">
        <f t="shared" si="2"/>
        <v>13.890258736890553</v>
      </c>
      <c r="F15" s="125">
        <f t="shared" si="2"/>
        <v>34.45958322178857</v>
      </c>
      <c r="G15" s="125">
        <f t="shared" si="2"/>
        <v>25.475415533606675</v>
      </c>
      <c r="H15" s="125">
        <f t="shared" si="2"/>
        <v>10.355581230420958</v>
      </c>
      <c r="I15" s="125">
        <f t="shared" si="2"/>
        <v>3.4726820997656387</v>
      </c>
      <c r="J15" s="126">
        <f t="shared" si="2"/>
        <v>1.1741554299992017E-2</v>
      </c>
      <c r="L15" s="25"/>
      <c r="M15" s="25"/>
    </row>
    <row r="16" spans="1:13" s="34" customFormat="1" ht="18" customHeight="1" x14ac:dyDescent="0.2">
      <c r="A16" s="80" t="s">
        <v>62</v>
      </c>
      <c r="B16" s="33"/>
      <c r="C16" s="33"/>
      <c r="D16" s="33"/>
      <c r="E16" s="33"/>
      <c r="F16" s="33"/>
      <c r="G16" s="33"/>
      <c r="H16" s="33"/>
      <c r="I16" s="33"/>
      <c r="J16" s="33"/>
      <c r="L16" s="33"/>
      <c r="M16" s="33"/>
    </row>
    <row r="18" spans="1:1" x14ac:dyDescent="0.2">
      <c r="A18" s="172" t="s">
        <v>63</v>
      </c>
    </row>
    <row r="19" spans="1:1" x14ac:dyDescent="0.2">
      <c r="A19" s="107" t="s">
        <v>66</v>
      </c>
    </row>
  </sheetData>
  <mergeCells count="3">
    <mergeCell ref="A5:A6"/>
    <mergeCell ref="B5:B6"/>
    <mergeCell ref="C5:J5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E6" twoDigitTextYear="1"/>
    <ignoredError sqref="B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topLeftCell="A16" zoomScaleNormal="100" workbookViewId="0">
      <selection activeCell="A33" sqref="A33"/>
    </sheetView>
  </sheetViews>
  <sheetFormatPr baseColWidth="10" defaultRowHeight="15" x14ac:dyDescent="0.25"/>
  <cols>
    <col min="1" max="1" width="13.140625" customWidth="1"/>
    <col min="2" max="2" width="13.7109375" customWidth="1"/>
    <col min="3" max="3" width="11" customWidth="1"/>
    <col min="4" max="19" width="9.28515625" customWidth="1"/>
    <col min="20" max="20" width="10.28515625" customWidth="1"/>
  </cols>
  <sheetData>
    <row r="1" spans="1:21" x14ac:dyDescent="0.25">
      <c r="A1" s="162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x14ac:dyDescent="0.25">
      <c r="A2" s="163" t="s">
        <v>9</v>
      </c>
    </row>
    <row r="3" spans="1:21" x14ac:dyDescent="0.25">
      <c r="A3" s="163" t="s">
        <v>61</v>
      </c>
    </row>
    <row r="4" spans="1:21" ht="15.75" thickBot="1" x14ac:dyDescent="0.3">
      <c r="K4" s="79"/>
    </row>
    <row r="5" spans="1:21" s="16" customFormat="1" ht="17.25" customHeight="1" x14ac:dyDescent="0.2">
      <c r="A5" s="161" t="s">
        <v>37</v>
      </c>
      <c r="B5" s="160" t="s">
        <v>38</v>
      </c>
      <c r="C5" s="159" t="s">
        <v>13</v>
      </c>
      <c r="D5" s="158" t="s">
        <v>39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6"/>
    </row>
    <row r="6" spans="1:21" s="16" customFormat="1" ht="17.25" customHeight="1" thickBot="1" x14ac:dyDescent="0.25">
      <c r="A6" s="155"/>
      <c r="B6" s="154"/>
      <c r="C6" s="153"/>
      <c r="D6" s="128" t="s">
        <v>21</v>
      </c>
      <c r="E6" s="152" t="s">
        <v>40</v>
      </c>
      <c r="F6" s="152" t="s">
        <v>23</v>
      </c>
      <c r="G6" s="152" t="s">
        <v>24</v>
      </c>
      <c r="H6" s="152" t="s">
        <v>25</v>
      </c>
      <c r="I6" s="152" t="s">
        <v>26</v>
      </c>
      <c r="J6" s="152" t="s">
        <v>27</v>
      </c>
      <c r="K6" s="152" t="s">
        <v>28</v>
      </c>
      <c r="L6" s="152" t="s">
        <v>29</v>
      </c>
      <c r="M6" s="152" t="s">
        <v>30</v>
      </c>
      <c r="N6" s="152" t="s">
        <v>31</v>
      </c>
      <c r="O6" s="152" t="s">
        <v>32</v>
      </c>
      <c r="P6" s="152" t="s">
        <v>33</v>
      </c>
      <c r="Q6" s="152" t="s">
        <v>34</v>
      </c>
      <c r="R6" s="152" t="s">
        <v>35</v>
      </c>
      <c r="S6" s="152" t="s">
        <v>36</v>
      </c>
      <c r="T6" s="152" t="s">
        <v>41</v>
      </c>
      <c r="U6" s="151" t="s">
        <v>42</v>
      </c>
    </row>
    <row r="7" spans="1:21" s="16" customFormat="1" ht="15" customHeight="1" x14ac:dyDescent="0.2">
      <c r="A7" s="88" t="s">
        <v>14</v>
      </c>
      <c r="B7" s="39" t="s">
        <v>13</v>
      </c>
      <c r="C7" s="86">
        <f>SUM(D7:U7)</f>
        <v>146915</v>
      </c>
      <c r="D7" s="87">
        <f>D8+D9</f>
        <v>8834</v>
      </c>
      <c r="E7" s="87">
        <f t="shared" ref="E7:U7" si="0">E8+E9</f>
        <v>10238</v>
      </c>
      <c r="F7" s="87">
        <f t="shared" si="0"/>
        <v>9930</v>
      </c>
      <c r="G7" s="87">
        <f t="shared" si="0"/>
        <v>10435</v>
      </c>
      <c r="H7" s="87">
        <f t="shared" si="0"/>
        <v>11125</v>
      </c>
      <c r="I7" s="87">
        <f t="shared" si="0"/>
        <v>11255</v>
      </c>
      <c r="J7" s="87">
        <f t="shared" si="0"/>
        <v>9716</v>
      </c>
      <c r="K7" s="87">
        <f t="shared" si="0"/>
        <v>9677</v>
      </c>
      <c r="L7" s="87">
        <f t="shared" si="0"/>
        <v>9955</v>
      </c>
      <c r="M7" s="87">
        <f t="shared" si="0"/>
        <v>9843</v>
      </c>
      <c r="N7" s="87">
        <f t="shared" si="0"/>
        <v>10190</v>
      </c>
      <c r="O7" s="87">
        <f t="shared" si="0"/>
        <v>8977</v>
      </c>
      <c r="P7" s="87">
        <f t="shared" si="0"/>
        <v>7280</v>
      </c>
      <c r="Q7" s="87">
        <f t="shared" si="0"/>
        <v>5924</v>
      </c>
      <c r="R7" s="87">
        <f t="shared" si="0"/>
        <v>4879</v>
      </c>
      <c r="S7" s="87">
        <f t="shared" si="0"/>
        <v>3728</v>
      </c>
      <c r="T7" s="87">
        <f t="shared" si="0"/>
        <v>4912</v>
      </c>
      <c r="U7" s="87">
        <f t="shared" si="0"/>
        <v>17</v>
      </c>
    </row>
    <row r="8" spans="1:21" s="16" customFormat="1" ht="15" customHeight="1" x14ac:dyDescent="0.2">
      <c r="A8" s="89"/>
      <c r="B8" s="17" t="s">
        <v>12</v>
      </c>
      <c r="C8" s="50">
        <f t="shared" ref="C8:C27" si="1">SUM(D8:U8)</f>
        <v>68309</v>
      </c>
      <c r="D8" s="51">
        <v>4532</v>
      </c>
      <c r="E8" s="52">
        <v>5173</v>
      </c>
      <c r="F8" s="73">
        <v>5084</v>
      </c>
      <c r="G8" s="73">
        <v>5105</v>
      </c>
      <c r="H8" s="73">
        <v>5194</v>
      </c>
      <c r="I8" s="73">
        <v>5131</v>
      </c>
      <c r="J8" s="73">
        <v>4384</v>
      </c>
      <c r="K8" s="73">
        <v>4346</v>
      </c>
      <c r="L8" s="73">
        <v>4502</v>
      </c>
      <c r="M8" s="73">
        <v>4480</v>
      </c>
      <c r="N8" s="73">
        <v>4784</v>
      </c>
      <c r="O8" s="73">
        <v>4238</v>
      </c>
      <c r="P8" s="73">
        <v>3302</v>
      </c>
      <c r="Q8" s="73">
        <v>2661</v>
      </c>
      <c r="R8" s="73">
        <v>2081</v>
      </c>
      <c r="S8" s="73">
        <v>1547</v>
      </c>
      <c r="T8" s="52">
        <v>1751</v>
      </c>
      <c r="U8" s="53">
        <v>14</v>
      </c>
    </row>
    <row r="9" spans="1:21" s="16" customFormat="1" ht="15" customHeight="1" thickBot="1" x14ac:dyDescent="0.25">
      <c r="A9" s="93"/>
      <c r="B9" s="43" t="s">
        <v>11</v>
      </c>
      <c r="C9" s="61">
        <f t="shared" si="1"/>
        <v>78606</v>
      </c>
      <c r="D9" s="55">
        <v>4302</v>
      </c>
      <c r="E9" s="56">
        <v>5065</v>
      </c>
      <c r="F9" s="74">
        <v>4846</v>
      </c>
      <c r="G9" s="74">
        <v>5330</v>
      </c>
      <c r="H9" s="74">
        <v>5931</v>
      </c>
      <c r="I9" s="74">
        <v>6124</v>
      </c>
      <c r="J9" s="74">
        <v>5332</v>
      </c>
      <c r="K9" s="74">
        <v>5331</v>
      </c>
      <c r="L9" s="74">
        <v>5453</v>
      </c>
      <c r="M9" s="74">
        <v>5363</v>
      </c>
      <c r="N9" s="74">
        <v>5406</v>
      </c>
      <c r="O9" s="74">
        <v>4739</v>
      </c>
      <c r="P9" s="74">
        <v>3978</v>
      </c>
      <c r="Q9" s="74">
        <v>3263</v>
      </c>
      <c r="R9" s="74">
        <v>2798</v>
      </c>
      <c r="S9" s="74">
        <v>2181</v>
      </c>
      <c r="T9" s="56">
        <v>3161</v>
      </c>
      <c r="U9" s="57">
        <v>3</v>
      </c>
    </row>
    <row r="10" spans="1:21" s="16" customFormat="1" ht="15" customHeight="1" x14ac:dyDescent="0.2">
      <c r="A10" s="88" t="s">
        <v>15</v>
      </c>
      <c r="B10" s="44" t="s">
        <v>13</v>
      </c>
      <c r="C10" s="49">
        <f>SUM(D10:U10)</f>
        <v>18451</v>
      </c>
      <c r="D10" s="58">
        <v>831</v>
      </c>
      <c r="E10" s="59">
        <v>1237</v>
      </c>
      <c r="F10" s="59">
        <v>1264</v>
      </c>
      <c r="G10" s="59">
        <v>1349</v>
      </c>
      <c r="H10" s="59">
        <v>1399</v>
      </c>
      <c r="I10" s="59">
        <v>1349</v>
      </c>
      <c r="J10" s="59">
        <v>1077</v>
      </c>
      <c r="K10" s="59">
        <v>1051</v>
      </c>
      <c r="L10" s="59">
        <v>1131</v>
      </c>
      <c r="M10" s="59">
        <v>1298</v>
      </c>
      <c r="N10" s="59">
        <v>1426</v>
      </c>
      <c r="O10" s="59">
        <v>1245</v>
      </c>
      <c r="P10" s="59">
        <v>992</v>
      </c>
      <c r="Q10" s="59">
        <v>847</v>
      </c>
      <c r="R10" s="59">
        <v>678</v>
      </c>
      <c r="S10" s="59">
        <v>539</v>
      </c>
      <c r="T10" s="59">
        <v>735</v>
      </c>
      <c r="U10" s="60">
        <v>3</v>
      </c>
    </row>
    <row r="11" spans="1:21" s="16" customFormat="1" ht="15" customHeight="1" x14ac:dyDescent="0.2">
      <c r="A11" s="89" t="s">
        <v>43</v>
      </c>
      <c r="B11" s="45" t="s">
        <v>12</v>
      </c>
      <c r="C11" s="50">
        <f t="shared" si="1"/>
        <v>8978</v>
      </c>
      <c r="D11" s="51">
        <v>421</v>
      </c>
      <c r="E11" s="52">
        <v>659</v>
      </c>
      <c r="F11" s="52">
        <v>650</v>
      </c>
      <c r="G11" s="52">
        <v>665</v>
      </c>
      <c r="H11" s="52">
        <v>679</v>
      </c>
      <c r="I11" s="52">
        <v>657</v>
      </c>
      <c r="J11" s="52">
        <v>500</v>
      </c>
      <c r="K11" s="52">
        <v>495</v>
      </c>
      <c r="L11" s="52">
        <v>527</v>
      </c>
      <c r="M11" s="52">
        <v>629</v>
      </c>
      <c r="N11" s="52">
        <v>692</v>
      </c>
      <c r="O11" s="52">
        <v>642</v>
      </c>
      <c r="P11" s="52">
        <v>473</v>
      </c>
      <c r="Q11" s="52">
        <v>399</v>
      </c>
      <c r="R11" s="52">
        <v>335</v>
      </c>
      <c r="S11" s="52">
        <v>241</v>
      </c>
      <c r="T11" s="52">
        <v>312</v>
      </c>
      <c r="U11" s="53">
        <v>2</v>
      </c>
    </row>
    <row r="12" spans="1:21" s="16" customFormat="1" ht="15" customHeight="1" thickBot="1" x14ac:dyDescent="0.25">
      <c r="A12" s="90" t="s">
        <v>43</v>
      </c>
      <c r="B12" s="46" t="s">
        <v>11</v>
      </c>
      <c r="C12" s="61">
        <f t="shared" si="1"/>
        <v>9473</v>
      </c>
      <c r="D12" s="62">
        <v>410</v>
      </c>
      <c r="E12" s="63">
        <v>578</v>
      </c>
      <c r="F12" s="63">
        <v>614</v>
      </c>
      <c r="G12" s="63">
        <v>684</v>
      </c>
      <c r="H12" s="63">
        <v>720</v>
      </c>
      <c r="I12" s="63">
        <v>692</v>
      </c>
      <c r="J12" s="63">
        <v>577</v>
      </c>
      <c r="K12" s="63">
        <v>556</v>
      </c>
      <c r="L12" s="63">
        <v>604</v>
      </c>
      <c r="M12" s="63">
        <v>669</v>
      </c>
      <c r="N12" s="63">
        <v>734</v>
      </c>
      <c r="O12" s="63">
        <v>603</v>
      </c>
      <c r="P12" s="63">
        <v>519</v>
      </c>
      <c r="Q12" s="63">
        <v>448</v>
      </c>
      <c r="R12" s="63">
        <v>343</v>
      </c>
      <c r="S12" s="63">
        <v>298</v>
      </c>
      <c r="T12" s="63">
        <v>423</v>
      </c>
      <c r="U12" s="64">
        <v>1</v>
      </c>
    </row>
    <row r="13" spans="1:21" s="16" customFormat="1" ht="15" customHeight="1" x14ac:dyDescent="0.2">
      <c r="A13" s="94" t="s">
        <v>16</v>
      </c>
      <c r="B13" s="43" t="s">
        <v>13</v>
      </c>
      <c r="C13" s="49">
        <f>SUM(D13:U13)</f>
        <v>10836</v>
      </c>
      <c r="D13" s="65">
        <v>440</v>
      </c>
      <c r="E13" s="66">
        <v>737</v>
      </c>
      <c r="F13" s="66">
        <v>682</v>
      </c>
      <c r="G13" s="66">
        <v>773</v>
      </c>
      <c r="H13" s="66">
        <v>805</v>
      </c>
      <c r="I13" s="66">
        <v>751</v>
      </c>
      <c r="J13" s="66">
        <v>673</v>
      </c>
      <c r="K13" s="66">
        <v>671</v>
      </c>
      <c r="L13" s="66">
        <v>774</v>
      </c>
      <c r="M13" s="66">
        <v>794</v>
      </c>
      <c r="N13" s="66">
        <v>838</v>
      </c>
      <c r="O13" s="66">
        <v>735</v>
      </c>
      <c r="P13" s="66">
        <v>610</v>
      </c>
      <c r="Q13" s="66">
        <v>466</v>
      </c>
      <c r="R13" s="66">
        <v>410</v>
      </c>
      <c r="S13" s="66">
        <v>297</v>
      </c>
      <c r="T13" s="66">
        <v>380</v>
      </c>
      <c r="U13" s="67">
        <v>0</v>
      </c>
    </row>
    <row r="14" spans="1:21" s="16" customFormat="1" ht="15" customHeight="1" x14ac:dyDescent="0.2">
      <c r="A14" s="89" t="s">
        <v>44</v>
      </c>
      <c r="B14" s="18" t="s">
        <v>12</v>
      </c>
      <c r="C14" s="50">
        <f t="shared" si="1"/>
        <v>5463</v>
      </c>
      <c r="D14" s="51">
        <v>213</v>
      </c>
      <c r="E14" s="52">
        <v>395</v>
      </c>
      <c r="F14" s="52">
        <v>331</v>
      </c>
      <c r="G14" s="52">
        <v>383</v>
      </c>
      <c r="H14" s="52">
        <v>428</v>
      </c>
      <c r="I14" s="52">
        <v>380</v>
      </c>
      <c r="J14" s="52">
        <v>325</v>
      </c>
      <c r="K14" s="52">
        <v>318</v>
      </c>
      <c r="L14" s="52">
        <v>394</v>
      </c>
      <c r="M14" s="52">
        <v>413</v>
      </c>
      <c r="N14" s="52">
        <v>435</v>
      </c>
      <c r="O14" s="52">
        <v>365</v>
      </c>
      <c r="P14" s="52">
        <v>312</v>
      </c>
      <c r="Q14" s="52">
        <v>241</v>
      </c>
      <c r="R14" s="52">
        <v>211</v>
      </c>
      <c r="S14" s="52">
        <v>151</v>
      </c>
      <c r="T14" s="52">
        <v>168</v>
      </c>
      <c r="U14" s="53">
        <v>0</v>
      </c>
    </row>
    <row r="15" spans="1:21" s="16" customFormat="1" ht="15" customHeight="1" thickBot="1" x14ac:dyDescent="0.25">
      <c r="A15" s="90" t="s">
        <v>44</v>
      </c>
      <c r="B15" s="43" t="s">
        <v>11</v>
      </c>
      <c r="C15" s="61">
        <f t="shared" si="1"/>
        <v>5373</v>
      </c>
      <c r="D15" s="68">
        <v>227</v>
      </c>
      <c r="E15" s="69">
        <v>342</v>
      </c>
      <c r="F15" s="69">
        <v>351</v>
      </c>
      <c r="G15" s="69">
        <v>390</v>
      </c>
      <c r="H15" s="69">
        <v>377</v>
      </c>
      <c r="I15" s="69">
        <v>371</v>
      </c>
      <c r="J15" s="69">
        <v>348</v>
      </c>
      <c r="K15" s="69">
        <v>353</v>
      </c>
      <c r="L15" s="69">
        <v>380</v>
      </c>
      <c r="M15" s="69">
        <v>381</v>
      </c>
      <c r="N15" s="69">
        <v>403</v>
      </c>
      <c r="O15" s="69">
        <v>370</v>
      </c>
      <c r="P15" s="69">
        <v>298</v>
      </c>
      <c r="Q15" s="69">
        <v>225</v>
      </c>
      <c r="R15" s="69">
        <v>199</v>
      </c>
      <c r="S15" s="69">
        <v>146</v>
      </c>
      <c r="T15" s="69">
        <v>212</v>
      </c>
      <c r="U15" s="54">
        <v>0</v>
      </c>
    </row>
    <row r="16" spans="1:21" s="16" customFormat="1" ht="15" customHeight="1" x14ac:dyDescent="0.2">
      <c r="A16" s="88" t="s">
        <v>17</v>
      </c>
      <c r="B16" s="44" t="s">
        <v>13</v>
      </c>
      <c r="C16" s="49">
        <f>SUM(D16:U16)</f>
        <v>12166</v>
      </c>
      <c r="D16" s="58">
        <v>562</v>
      </c>
      <c r="E16" s="59">
        <v>872</v>
      </c>
      <c r="F16" s="59">
        <v>785</v>
      </c>
      <c r="G16" s="59">
        <v>824</v>
      </c>
      <c r="H16" s="59">
        <v>913</v>
      </c>
      <c r="I16" s="59">
        <v>887</v>
      </c>
      <c r="J16" s="59">
        <v>779</v>
      </c>
      <c r="K16" s="59">
        <v>662</v>
      </c>
      <c r="L16" s="59">
        <v>720</v>
      </c>
      <c r="M16" s="59">
        <v>853</v>
      </c>
      <c r="N16" s="59">
        <v>883</v>
      </c>
      <c r="O16" s="59">
        <v>832</v>
      </c>
      <c r="P16" s="59">
        <v>688</v>
      </c>
      <c r="Q16" s="59">
        <v>570</v>
      </c>
      <c r="R16" s="59">
        <v>519</v>
      </c>
      <c r="S16" s="59">
        <v>356</v>
      </c>
      <c r="T16" s="59">
        <v>460</v>
      </c>
      <c r="U16" s="60">
        <v>1</v>
      </c>
    </row>
    <row r="17" spans="1:22" s="16" customFormat="1" ht="15" customHeight="1" x14ac:dyDescent="0.2">
      <c r="A17" s="89" t="s">
        <v>45</v>
      </c>
      <c r="B17" s="45" t="s">
        <v>12</v>
      </c>
      <c r="C17" s="50">
        <f t="shared" si="1"/>
        <v>6029</v>
      </c>
      <c r="D17" s="51">
        <v>293</v>
      </c>
      <c r="E17" s="52">
        <v>432</v>
      </c>
      <c r="F17" s="52">
        <v>396</v>
      </c>
      <c r="G17" s="52">
        <v>425</v>
      </c>
      <c r="H17" s="52">
        <v>459</v>
      </c>
      <c r="I17" s="52">
        <v>419</v>
      </c>
      <c r="J17" s="52">
        <v>388</v>
      </c>
      <c r="K17" s="52">
        <v>307</v>
      </c>
      <c r="L17" s="52">
        <v>362</v>
      </c>
      <c r="M17" s="52">
        <v>414</v>
      </c>
      <c r="N17" s="52">
        <v>468</v>
      </c>
      <c r="O17" s="52">
        <v>410</v>
      </c>
      <c r="P17" s="52">
        <v>348</v>
      </c>
      <c r="Q17" s="52">
        <v>277</v>
      </c>
      <c r="R17" s="52">
        <v>265</v>
      </c>
      <c r="S17" s="52">
        <v>171</v>
      </c>
      <c r="T17" s="52">
        <v>194</v>
      </c>
      <c r="U17" s="53">
        <v>1</v>
      </c>
    </row>
    <row r="18" spans="1:22" s="16" customFormat="1" ht="15" customHeight="1" thickBot="1" x14ac:dyDescent="0.25">
      <c r="A18" s="93" t="s">
        <v>45</v>
      </c>
      <c r="B18" s="47" t="s">
        <v>11</v>
      </c>
      <c r="C18" s="61">
        <f t="shared" si="1"/>
        <v>6137</v>
      </c>
      <c r="D18" s="68">
        <v>269</v>
      </c>
      <c r="E18" s="69">
        <v>440</v>
      </c>
      <c r="F18" s="69">
        <v>389</v>
      </c>
      <c r="G18" s="69">
        <v>399</v>
      </c>
      <c r="H18" s="69">
        <v>454</v>
      </c>
      <c r="I18" s="69">
        <v>468</v>
      </c>
      <c r="J18" s="69">
        <v>391</v>
      </c>
      <c r="K18" s="69">
        <v>355</v>
      </c>
      <c r="L18" s="69">
        <v>358</v>
      </c>
      <c r="M18" s="69">
        <v>439</v>
      </c>
      <c r="N18" s="69">
        <v>415</v>
      </c>
      <c r="O18" s="69">
        <v>422</v>
      </c>
      <c r="P18" s="69">
        <v>340</v>
      </c>
      <c r="Q18" s="69">
        <v>293</v>
      </c>
      <c r="R18" s="69">
        <v>254</v>
      </c>
      <c r="S18" s="69">
        <v>185</v>
      </c>
      <c r="T18" s="69">
        <v>266</v>
      </c>
      <c r="U18" s="54">
        <v>0</v>
      </c>
    </row>
    <row r="19" spans="1:22" s="16" customFormat="1" ht="15" customHeight="1" x14ac:dyDescent="0.2">
      <c r="A19" s="88" t="s">
        <v>18</v>
      </c>
      <c r="B19" s="48" t="s">
        <v>13</v>
      </c>
      <c r="C19" s="49">
        <f>SUM(D19:U19)</f>
        <v>8484</v>
      </c>
      <c r="D19" s="58">
        <v>403</v>
      </c>
      <c r="E19" s="59">
        <v>503</v>
      </c>
      <c r="F19" s="59">
        <v>585</v>
      </c>
      <c r="G19" s="59">
        <v>672</v>
      </c>
      <c r="H19" s="59">
        <v>711</v>
      </c>
      <c r="I19" s="59">
        <v>624</v>
      </c>
      <c r="J19" s="59">
        <v>526</v>
      </c>
      <c r="K19" s="59">
        <v>501</v>
      </c>
      <c r="L19" s="59">
        <v>491</v>
      </c>
      <c r="M19" s="59">
        <v>609</v>
      </c>
      <c r="N19" s="59">
        <v>635</v>
      </c>
      <c r="O19" s="59">
        <v>649</v>
      </c>
      <c r="P19" s="59">
        <v>494</v>
      </c>
      <c r="Q19" s="59">
        <v>339</v>
      </c>
      <c r="R19" s="59">
        <v>291</v>
      </c>
      <c r="S19" s="59">
        <v>226</v>
      </c>
      <c r="T19" s="59">
        <v>225</v>
      </c>
      <c r="U19" s="60">
        <v>0</v>
      </c>
    </row>
    <row r="20" spans="1:22" s="16" customFormat="1" ht="15" customHeight="1" x14ac:dyDescent="0.2">
      <c r="A20" s="89" t="s">
        <v>46</v>
      </c>
      <c r="B20" s="18" t="s">
        <v>12</v>
      </c>
      <c r="C20" s="50">
        <f t="shared" si="1"/>
        <v>4324</v>
      </c>
      <c r="D20" s="51">
        <v>206</v>
      </c>
      <c r="E20" s="52">
        <v>242</v>
      </c>
      <c r="F20" s="52">
        <v>307</v>
      </c>
      <c r="G20" s="52">
        <v>359</v>
      </c>
      <c r="H20" s="52">
        <v>362</v>
      </c>
      <c r="I20" s="52">
        <v>302</v>
      </c>
      <c r="J20" s="52">
        <v>259</v>
      </c>
      <c r="K20" s="52">
        <v>246</v>
      </c>
      <c r="L20" s="52">
        <v>242</v>
      </c>
      <c r="M20" s="52">
        <v>301</v>
      </c>
      <c r="N20" s="52">
        <v>343</v>
      </c>
      <c r="O20" s="52">
        <v>337</v>
      </c>
      <c r="P20" s="52">
        <v>266</v>
      </c>
      <c r="Q20" s="52">
        <v>176</v>
      </c>
      <c r="R20" s="52">
        <v>157</v>
      </c>
      <c r="S20" s="52">
        <v>117</v>
      </c>
      <c r="T20" s="52">
        <v>102</v>
      </c>
      <c r="U20" s="53">
        <v>0</v>
      </c>
    </row>
    <row r="21" spans="1:22" s="16" customFormat="1" ht="15" customHeight="1" thickBot="1" x14ac:dyDescent="0.25">
      <c r="A21" s="90" t="s">
        <v>46</v>
      </c>
      <c r="B21" s="40" t="s">
        <v>11</v>
      </c>
      <c r="C21" s="61">
        <f t="shared" si="1"/>
        <v>4160</v>
      </c>
      <c r="D21" s="62">
        <v>197</v>
      </c>
      <c r="E21" s="63">
        <v>261</v>
      </c>
      <c r="F21" s="63">
        <v>278</v>
      </c>
      <c r="G21" s="63">
        <v>313</v>
      </c>
      <c r="H21" s="63">
        <v>349</v>
      </c>
      <c r="I21" s="63">
        <v>322</v>
      </c>
      <c r="J21" s="63">
        <v>267</v>
      </c>
      <c r="K21" s="63">
        <v>255</v>
      </c>
      <c r="L21" s="63">
        <v>249</v>
      </c>
      <c r="M21" s="63">
        <v>308</v>
      </c>
      <c r="N21" s="63">
        <v>292</v>
      </c>
      <c r="O21" s="63">
        <v>312</v>
      </c>
      <c r="P21" s="63">
        <v>228</v>
      </c>
      <c r="Q21" s="63">
        <v>163</v>
      </c>
      <c r="R21" s="63">
        <v>134</v>
      </c>
      <c r="S21" s="63">
        <v>109</v>
      </c>
      <c r="T21" s="63">
        <v>123</v>
      </c>
      <c r="U21" s="64">
        <v>0</v>
      </c>
    </row>
    <row r="22" spans="1:22" s="16" customFormat="1" ht="15" customHeight="1" x14ac:dyDescent="0.2">
      <c r="A22" s="88" t="s">
        <v>19</v>
      </c>
      <c r="B22" s="48" t="s">
        <v>13</v>
      </c>
      <c r="C22" s="49">
        <f>SUM(D22:U22)</f>
        <v>9109</v>
      </c>
      <c r="D22" s="58">
        <v>346</v>
      </c>
      <c r="E22" s="59">
        <v>593</v>
      </c>
      <c r="F22" s="59">
        <v>569</v>
      </c>
      <c r="G22" s="59">
        <v>684</v>
      </c>
      <c r="H22" s="59">
        <v>655</v>
      </c>
      <c r="I22" s="59">
        <v>646</v>
      </c>
      <c r="J22" s="59">
        <v>518</v>
      </c>
      <c r="K22" s="59">
        <v>509</v>
      </c>
      <c r="L22" s="59">
        <v>550</v>
      </c>
      <c r="M22" s="59">
        <v>635</v>
      </c>
      <c r="N22" s="59">
        <v>746</v>
      </c>
      <c r="O22" s="59">
        <v>600</v>
      </c>
      <c r="P22" s="59">
        <v>566</v>
      </c>
      <c r="Q22" s="59">
        <v>434</v>
      </c>
      <c r="R22" s="59">
        <v>379</v>
      </c>
      <c r="S22" s="59">
        <v>313</v>
      </c>
      <c r="T22" s="59">
        <v>365</v>
      </c>
      <c r="U22" s="60">
        <v>1</v>
      </c>
    </row>
    <row r="23" spans="1:22" s="16" customFormat="1" ht="15" customHeight="1" x14ac:dyDescent="0.2">
      <c r="A23" s="89" t="s">
        <v>47</v>
      </c>
      <c r="B23" s="18" t="s">
        <v>12</v>
      </c>
      <c r="C23" s="50">
        <f t="shared" si="1"/>
        <v>4403</v>
      </c>
      <c r="D23" s="51">
        <v>159</v>
      </c>
      <c r="E23" s="52">
        <v>303</v>
      </c>
      <c r="F23" s="52">
        <v>272</v>
      </c>
      <c r="G23" s="52">
        <v>340</v>
      </c>
      <c r="H23" s="52">
        <v>306</v>
      </c>
      <c r="I23" s="52">
        <v>309</v>
      </c>
      <c r="J23" s="52">
        <v>240</v>
      </c>
      <c r="K23" s="52">
        <v>232</v>
      </c>
      <c r="L23" s="52">
        <v>250</v>
      </c>
      <c r="M23" s="52">
        <v>286</v>
      </c>
      <c r="N23" s="52">
        <v>362</v>
      </c>
      <c r="O23" s="52">
        <v>319</v>
      </c>
      <c r="P23" s="52">
        <v>287</v>
      </c>
      <c r="Q23" s="52">
        <v>221</v>
      </c>
      <c r="R23" s="52">
        <v>191</v>
      </c>
      <c r="S23" s="52">
        <v>151</v>
      </c>
      <c r="T23" s="52">
        <v>174</v>
      </c>
      <c r="U23" s="53">
        <v>1</v>
      </c>
    </row>
    <row r="24" spans="1:22" s="16" customFormat="1" ht="15" customHeight="1" thickBot="1" x14ac:dyDescent="0.25">
      <c r="A24" s="90" t="s">
        <v>47</v>
      </c>
      <c r="B24" s="40" t="s">
        <v>11</v>
      </c>
      <c r="C24" s="61">
        <f t="shared" si="1"/>
        <v>4706</v>
      </c>
      <c r="D24" s="62">
        <v>187</v>
      </c>
      <c r="E24" s="63">
        <v>290</v>
      </c>
      <c r="F24" s="63">
        <v>297</v>
      </c>
      <c r="G24" s="63">
        <v>344</v>
      </c>
      <c r="H24" s="63">
        <v>349</v>
      </c>
      <c r="I24" s="63">
        <v>337</v>
      </c>
      <c r="J24" s="63">
        <v>278</v>
      </c>
      <c r="K24" s="63">
        <v>277</v>
      </c>
      <c r="L24" s="63">
        <v>300</v>
      </c>
      <c r="M24" s="63">
        <v>349</v>
      </c>
      <c r="N24" s="63">
        <v>384</v>
      </c>
      <c r="O24" s="63">
        <v>281</v>
      </c>
      <c r="P24" s="63">
        <v>279</v>
      </c>
      <c r="Q24" s="63">
        <v>213</v>
      </c>
      <c r="R24" s="63">
        <v>188</v>
      </c>
      <c r="S24" s="63">
        <v>162</v>
      </c>
      <c r="T24" s="63">
        <v>191</v>
      </c>
      <c r="U24" s="64">
        <v>0</v>
      </c>
    </row>
    <row r="25" spans="1:22" s="16" customFormat="1" ht="15" customHeight="1" x14ac:dyDescent="0.2">
      <c r="A25" s="91" t="s">
        <v>20</v>
      </c>
      <c r="B25" s="48" t="s">
        <v>13</v>
      </c>
      <c r="C25" s="49">
        <f>SUM(D25:U25)</f>
        <v>6958</v>
      </c>
      <c r="D25" s="58">
        <v>230</v>
      </c>
      <c r="E25" s="59">
        <v>437</v>
      </c>
      <c r="F25" s="59">
        <v>471</v>
      </c>
      <c r="G25" s="59">
        <v>552</v>
      </c>
      <c r="H25" s="59">
        <v>549</v>
      </c>
      <c r="I25" s="59">
        <v>425</v>
      </c>
      <c r="J25" s="59">
        <v>407</v>
      </c>
      <c r="K25" s="59">
        <v>395</v>
      </c>
      <c r="L25" s="59">
        <v>494</v>
      </c>
      <c r="M25" s="59">
        <v>464</v>
      </c>
      <c r="N25" s="59">
        <v>510</v>
      </c>
      <c r="O25" s="59">
        <v>453</v>
      </c>
      <c r="P25" s="59">
        <v>397</v>
      </c>
      <c r="Q25" s="59">
        <v>330</v>
      </c>
      <c r="R25" s="59">
        <v>295</v>
      </c>
      <c r="S25" s="59">
        <v>229</v>
      </c>
      <c r="T25" s="59">
        <v>317</v>
      </c>
      <c r="U25" s="60">
        <v>3</v>
      </c>
    </row>
    <row r="26" spans="1:22" s="16" customFormat="1" ht="15" customHeight="1" x14ac:dyDescent="0.2">
      <c r="A26" s="92" t="s">
        <v>48</v>
      </c>
      <c r="B26" s="18" t="s">
        <v>12</v>
      </c>
      <c r="C26" s="50">
        <f t="shared" si="1"/>
        <v>3610</v>
      </c>
      <c r="D26" s="51">
        <v>119</v>
      </c>
      <c r="E26" s="52">
        <v>234</v>
      </c>
      <c r="F26" s="52">
        <v>240</v>
      </c>
      <c r="G26" s="52">
        <v>293</v>
      </c>
      <c r="H26" s="52">
        <v>283</v>
      </c>
      <c r="I26" s="52">
        <v>202</v>
      </c>
      <c r="J26" s="52">
        <v>195</v>
      </c>
      <c r="K26" s="52">
        <v>177</v>
      </c>
      <c r="L26" s="52">
        <v>245</v>
      </c>
      <c r="M26" s="52">
        <v>247</v>
      </c>
      <c r="N26" s="52">
        <v>265</v>
      </c>
      <c r="O26" s="52">
        <v>242</v>
      </c>
      <c r="P26" s="52">
        <v>219</v>
      </c>
      <c r="Q26" s="52">
        <v>186</v>
      </c>
      <c r="R26" s="52">
        <v>159</v>
      </c>
      <c r="S26" s="52">
        <v>124</v>
      </c>
      <c r="T26" s="52">
        <v>179</v>
      </c>
      <c r="U26" s="53">
        <v>1</v>
      </c>
    </row>
    <row r="27" spans="1:22" s="16" customFormat="1" ht="15" customHeight="1" thickBot="1" x14ac:dyDescent="0.25">
      <c r="A27" s="92" t="s">
        <v>48</v>
      </c>
      <c r="B27" s="43" t="s">
        <v>11</v>
      </c>
      <c r="C27" s="57">
        <f t="shared" si="1"/>
        <v>3348</v>
      </c>
      <c r="D27" s="68">
        <v>111</v>
      </c>
      <c r="E27" s="69">
        <v>203</v>
      </c>
      <c r="F27" s="69">
        <v>231</v>
      </c>
      <c r="G27" s="69">
        <v>259</v>
      </c>
      <c r="H27" s="69">
        <v>266</v>
      </c>
      <c r="I27" s="69">
        <v>223</v>
      </c>
      <c r="J27" s="69">
        <v>212</v>
      </c>
      <c r="K27" s="69">
        <v>218</v>
      </c>
      <c r="L27" s="69">
        <v>249</v>
      </c>
      <c r="M27" s="69">
        <v>217</v>
      </c>
      <c r="N27" s="69">
        <v>245</v>
      </c>
      <c r="O27" s="69">
        <v>211</v>
      </c>
      <c r="P27" s="69">
        <v>178</v>
      </c>
      <c r="Q27" s="69">
        <v>144</v>
      </c>
      <c r="R27" s="69">
        <v>136</v>
      </c>
      <c r="S27" s="69">
        <v>105</v>
      </c>
      <c r="T27" s="69">
        <v>138</v>
      </c>
      <c r="U27" s="54">
        <v>2</v>
      </c>
    </row>
    <row r="28" spans="1:22" s="19" customFormat="1" ht="18.75" customHeight="1" x14ac:dyDescent="0.25">
      <c r="A28" s="150" t="s">
        <v>49</v>
      </c>
      <c r="B28" s="145" t="s">
        <v>13</v>
      </c>
      <c r="C28" s="144">
        <f>SUM(D28:U28)</f>
        <v>212919</v>
      </c>
      <c r="D28" s="144">
        <f t="shared" ref="C28:T30" si="2">+D25+D22+D19+D16+D13+D10+D7</f>
        <v>11646</v>
      </c>
      <c r="E28" s="144">
        <f t="shared" si="2"/>
        <v>14617</v>
      </c>
      <c r="F28" s="144">
        <f t="shared" si="2"/>
        <v>14286</v>
      </c>
      <c r="G28" s="144">
        <f t="shared" si="2"/>
        <v>15289</v>
      </c>
      <c r="H28" s="144">
        <f t="shared" si="2"/>
        <v>16157</v>
      </c>
      <c r="I28" s="144">
        <f t="shared" si="2"/>
        <v>15937</v>
      </c>
      <c r="J28" s="144">
        <f t="shared" si="2"/>
        <v>13696</v>
      </c>
      <c r="K28" s="144">
        <f t="shared" si="2"/>
        <v>13466</v>
      </c>
      <c r="L28" s="144">
        <f t="shared" si="2"/>
        <v>14115</v>
      </c>
      <c r="M28" s="144">
        <f t="shared" si="2"/>
        <v>14496</v>
      </c>
      <c r="N28" s="144">
        <f t="shared" si="2"/>
        <v>15228</v>
      </c>
      <c r="O28" s="144">
        <f t="shared" si="2"/>
        <v>13491</v>
      </c>
      <c r="P28" s="144">
        <f t="shared" si="2"/>
        <v>11027</v>
      </c>
      <c r="Q28" s="144">
        <f t="shared" si="2"/>
        <v>8910</v>
      </c>
      <c r="R28" s="144">
        <f t="shared" si="2"/>
        <v>7451</v>
      </c>
      <c r="S28" s="144">
        <f t="shared" si="2"/>
        <v>5688</v>
      </c>
      <c r="T28" s="144">
        <f t="shared" si="2"/>
        <v>7394</v>
      </c>
      <c r="U28" s="143">
        <f>+U25+U22+U19+U16+U13+U10+U7</f>
        <v>25</v>
      </c>
    </row>
    <row r="29" spans="1:22" s="19" customFormat="1" ht="18.75" customHeight="1" x14ac:dyDescent="0.25">
      <c r="A29" s="147"/>
      <c r="B29" s="149" t="s">
        <v>12</v>
      </c>
      <c r="C29" s="148">
        <f t="shared" si="2"/>
        <v>101116</v>
      </c>
      <c r="D29" s="148">
        <f t="shared" si="2"/>
        <v>5943</v>
      </c>
      <c r="E29" s="148">
        <f t="shared" si="2"/>
        <v>7438</v>
      </c>
      <c r="F29" s="148">
        <f t="shared" si="2"/>
        <v>7280</v>
      </c>
      <c r="G29" s="148">
        <f t="shared" si="2"/>
        <v>7570</v>
      </c>
      <c r="H29" s="148">
        <f t="shared" si="2"/>
        <v>7711</v>
      </c>
      <c r="I29" s="148">
        <f t="shared" si="2"/>
        <v>7400</v>
      </c>
      <c r="J29" s="148">
        <f t="shared" si="2"/>
        <v>6291</v>
      </c>
      <c r="K29" s="148">
        <f t="shared" si="2"/>
        <v>6121</v>
      </c>
      <c r="L29" s="148">
        <f t="shared" si="2"/>
        <v>6522</v>
      </c>
      <c r="M29" s="148">
        <f t="shared" si="2"/>
        <v>6770</v>
      </c>
      <c r="N29" s="148">
        <f t="shared" si="2"/>
        <v>7349</v>
      </c>
      <c r="O29" s="148">
        <f t="shared" si="2"/>
        <v>6553</v>
      </c>
      <c r="P29" s="148">
        <f t="shared" si="2"/>
        <v>5207</v>
      </c>
      <c r="Q29" s="148">
        <f t="shared" si="2"/>
        <v>4161</v>
      </c>
      <c r="R29" s="148">
        <f t="shared" si="2"/>
        <v>3399</v>
      </c>
      <c r="S29" s="148">
        <f t="shared" si="2"/>
        <v>2502</v>
      </c>
      <c r="T29" s="148">
        <f t="shared" si="2"/>
        <v>2880</v>
      </c>
      <c r="U29" s="142">
        <f>+U26+U23+U20+U17+U14+U11+U8</f>
        <v>19</v>
      </c>
    </row>
    <row r="30" spans="1:22" s="19" customFormat="1" ht="18.75" customHeight="1" thickBot="1" x14ac:dyDescent="0.3">
      <c r="A30" s="146" t="s">
        <v>50</v>
      </c>
      <c r="B30" s="141" t="s">
        <v>11</v>
      </c>
      <c r="C30" s="140">
        <f t="shared" si="2"/>
        <v>111803</v>
      </c>
      <c r="D30" s="140">
        <f t="shared" si="2"/>
        <v>5703</v>
      </c>
      <c r="E30" s="140">
        <f t="shared" si="2"/>
        <v>7179</v>
      </c>
      <c r="F30" s="140">
        <f t="shared" si="2"/>
        <v>7006</v>
      </c>
      <c r="G30" s="140">
        <f t="shared" si="2"/>
        <v>7719</v>
      </c>
      <c r="H30" s="140">
        <f t="shared" si="2"/>
        <v>8446</v>
      </c>
      <c r="I30" s="140">
        <f t="shared" si="2"/>
        <v>8537</v>
      </c>
      <c r="J30" s="140">
        <f t="shared" si="2"/>
        <v>7405</v>
      </c>
      <c r="K30" s="140">
        <f t="shared" si="2"/>
        <v>7345</v>
      </c>
      <c r="L30" s="140">
        <f t="shared" si="2"/>
        <v>7593</v>
      </c>
      <c r="M30" s="140">
        <f t="shared" si="2"/>
        <v>7726</v>
      </c>
      <c r="N30" s="140">
        <f t="shared" si="2"/>
        <v>7879</v>
      </c>
      <c r="O30" s="140">
        <f t="shared" si="2"/>
        <v>6938</v>
      </c>
      <c r="P30" s="140">
        <f t="shared" si="2"/>
        <v>5820</v>
      </c>
      <c r="Q30" s="140">
        <f t="shared" si="2"/>
        <v>4749</v>
      </c>
      <c r="R30" s="140">
        <f t="shared" si="2"/>
        <v>4052</v>
      </c>
      <c r="S30" s="140">
        <f t="shared" si="2"/>
        <v>3186</v>
      </c>
      <c r="T30" s="140">
        <f t="shared" si="2"/>
        <v>4514</v>
      </c>
      <c r="U30" s="139">
        <f>+U27+U24+U21+U18+U15+U12+U9</f>
        <v>6</v>
      </c>
    </row>
    <row r="31" spans="1:22" s="20" customFormat="1" ht="18.75" customHeight="1" x14ac:dyDescent="0.2">
      <c r="A31" s="80" t="s">
        <v>64</v>
      </c>
      <c r="V31" s="19"/>
    </row>
    <row r="32" spans="1:22" ht="7.5" customHeight="1" x14ac:dyDescent="0.25">
      <c r="K32" s="78"/>
    </row>
    <row r="33" spans="1:11" x14ac:dyDescent="0.25">
      <c r="A33" s="172" t="s">
        <v>63</v>
      </c>
      <c r="K33" s="78"/>
    </row>
    <row r="34" spans="1:11" x14ac:dyDescent="0.25">
      <c r="A34" s="107" t="s">
        <v>66</v>
      </c>
      <c r="K34" s="78"/>
    </row>
    <row r="35" spans="1:11" x14ac:dyDescent="0.25">
      <c r="K35" s="78"/>
    </row>
    <row r="36" spans="1:11" x14ac:dyDescent="0.25">
      <c r="K36" s="79"/>
    </row>
  </sheetData>
  <mergeCells count="12">
    <mergeCell ref="A5:A6"/>
    <mergeCell ref="B5:B6"/>
    <mergeCell ref="C5:C6"/>
    <mergeCell ref="D5:U5"/>
    <mergeCell ref="A22:A24"/>
    <mergeCell ref="A25:A27"/>
    <mergeCell ref="A28:A30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10" zoomScaleNormal="110" workbookViewId="0">
      <selection activeCell="A2" sqref="A2"/>
    </sheetView>
  </sheetViews>
  <sheetFormatPr baseColWidth="10" defaultRowHeight="15" x14ac:dyDescent="0.25"/>
  <cols>
    <col min="1" max="1" width="24.5703125" customWidth="1"/>
  </cols>
  <sheetData>
    <row r="1" spans="1:6" x14ac:dyDescent="0.25">
      <c r="A1" s="162" t="s">
        <v>8</v>
      </c>
      <c r="B1" s="120"/>
      <c r="C1" s="120"/>
      <c r="D1" s="120"/>
      <c r="E1" s="120"/>
      <c r="F1" s="120"/>
    </row>
    <row r="2" spans="1:6" x14ac:dyDescent="0.25">
      <c r="A2" s="163" t="s">
        <v>9</v>
      </c>
    </row>
    <row r="3" spans="1:6" x14ac:dyDescent="0.25">
      <c r="A3" s="163" t="s">
        <v>61</v>
      </c>
    </row>
    <row r="4" spans="1:6" ht="15.75" thickBot="1" x14ac:dyDescent="0.3">
      <c r="A4" s="1"/>
    </row>
    <row r="5" spans="1:6" x14ac:dyDescent="0.25">
      <c r="A5" s="138" t="s">
        <v>0</v>
      </c>
      <c r="B5" s="137" t="s">
        <v>1</v>
      </c>
      <c r="C5" s="136"/>
      <c r="D5" s="136"/>
      <c r="E5" s="135"/>
      <c r="F5" s="134" t="s">
        <v>2</v>
      </c>
    </row>
    <row r="6" spans="1:6" ht="15.75" thickBot="1" x14ac:dyDescent="0.3">
      <c r="A6" s="133"/>
      <c r="B6" s="132" t="s">
        <v>3</v>
      </c>
      <c r="C6" s="131" t="s">
        <v>4</v>
      </c>
      <c r="D6" s="131" t="s">
        <v>5</v>
      </c>
      <c r="E6" s="130" t="s">
        <v>6</v>
      </c>
      <c r="F6" s="129"/>
    </row>
    <row r="7" spans="1:6" x14ac:dyDescent="0.25">
      <c r="A7" s="10" t="s">
        <v>14</v>
      </c>
      <c r="B7" s="70">
        <v>38467</v>
      </c>
      <c r="C7" s="71">
        <v>52478</v>
      </c>
      <c r="D7" s="71">
        <v>26648</v>
      </c>
      <c r="E7" s="81">
        <v>29322</v>
      </c>
      <c r="F7" s="168">
        <f>SUM(B7:E7)</f>
        <v>146915</v>
      </c>
    </row>
    <row r="8" spans="1:6" x14ac:dyDescent="0.25">
      <c r="A8" s="11" t="s">
        <v>15</v>
      </c>
      <c r="B8" s="70">
        <v>5288</v>
      </c>
      <c r="C8" s="71">
        <v>6920</v>
      </c>
      <c r="D8" s="71">
        <v>3193</v>
      </c>
      <c r="E8" s="81">
        <v>3050</v>
      </c>
      <c r="F8" s="169">
        <f t="shared" ref="F8:F13" si="0">SUM(B8:E8)</f>
        <v>18451</v>
      </c>
    </row>
    <row r="9" spans="1:6" x14ac:dyDescent="0.25">
      <c r="A9" s="11" t="s">
        <v>16</v>
      </c>
      <c r="B9" s="70">
        <v>3063</v>
      </c>
      <c r="C9" s="71">
        <v>3891</v>
      </c>
      <c r="D9" s="71">
        <v>1899</v>
      </c>
      <c r="E9" s="81">
        <v>1983</v>
      </c>
      <c r="F9" s="169">
        <f t="shared" si="0"/>
        <v>10836</v>
      </c>
    </row>
    <row r="10" spans="1:6" x14ac:dyDescent="0.25">
      <c r="A10" s="11" t="s">
        <v>17</v>
      </c>
      <c r="B10" s="70">
        <v>4018</v>
      </c>
      <c r="C10" s="71">
        <v>4535</v>
      </c>
      <c r="D10" s="71">
        <v>1731</v>
      </c>
      <c r="E10" s="81">
        <v>1882</v>
      </c>
      <c r="F10" s="169">
        <f t="shared" si="0"/>
        <v>12166</v>
      </c>
    </row>
    <row r="11" spans="1:6" x14ac:dyDescent="0.25">
      <c r="A11" s="11" t="s">
        <v>18</v>
      </c>
      <c r="B11" s="70">
        <v>2503</v>
      </c>
      <c r="C11" s="71">
        <v>2829</v>
      </c>
      <c r="D11" s="71">
        <v>1459</v>
      </c>
      <c r="E11" s="81">
        <v>1693</v>
      </c>
      <c r="F11" s="169">
        <f>SUM(B11:E11)</f>
        <v>8484</v>
      </c>
    </row>
    <row r="12" spans="1:6" x14ac:dyDescent="0.25">
      <c r="A12" s="11" t="s">
        <v>19</v>
      </c>
      <c r="B12" s="70">
        <v>2991</v>
      </c>
      <c r="C12" s="71">
        <v>3409</v>
      </c>
      <c r="D12" s="71">
        <v>1388</v>
      </c>
      <c r="E12" s="81">
        <v>1321</v>
      </c>
      <c r="F12" s="169">
        <f>SUM(B12:E12)</f>
        <v>9109</v>
      </c>
    </row>
    <row r="13" spans="1:6" ht="15.75" thickBot="1" x14ac:dyDescent="0.3">
      <c r="A13" s="12" t="s">
        <v>20</v>
      </c>
      <c r="B13" s="70">
        <v>3839</v>
      </c>
      <c r="C13" s="71">
        <v>2184</v>
      </c>
      <c r="D13" s="71">
        <v>497</v>
      </c>
      <c r="E13" s="81">
        <v>438</v>
      </c>
      <c r="F13" s="170">
        <f t="shared" si="0"/>
        <v>6958</v>
      </c>
    </row>
    <row r="14" spans="1:6" ht="20.25" customHeight="1" thickBot="1" x14ac:dyDescent="0.3">
      <c r="A14" s="164" t="s">
        <v>7</v>
      </c>
      <c r="B14" s="165">
        <f>SUM(B7:B13)</f>
        <v>60169</v>
      </c>
      <c r="C14" s="166">
        <f>SUM(C7:C13)</f>
        <v>76246</v>
      </c>
      <c r="D14" s="166">
        <f>SUM(D7:D13)</f>
        <v>36815</v>
      </c>
      <c r="E14" s="167">
        <f>SUM(E7:E13)</f>
        <v>39689</v>
      </c>
      <c r="F14" s="171">
        <f>SUM(F7:F13)</f>
        <v>212919</v>
      </c>
    </row>
    <row r="15" spans="1:6" x14ac:dyDescent="0.25">
      <c r="A15" s="85" t="s">
        <v>65</v>
      </c>
    </row>
  </sheetData>
  <mergeCells count="3">
    <mergeCell ref="A5:A6"/>
    <mergeCell ref="B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x Comuna y Sexo</vt:lpstr>
      <vt:lpstr>x Comuna y Gedad</vt:lpstr>
      <vt:lpstr>x Comuna x Gedad x sexo</vt:lpstr>
      <vt:lpstr>x Comuna y TipoIngreso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Salud Osorno</dc:creator>
  <cp:lastModifiedBy>Irma Jofre</cp:lastModifiedBy>
  <cp:lastPrinted>2019-03-19T16:21:17Z</cp:lastPrinted>
  <dcterms:created xsi:type="dcterms:W3CDTF">2014-09-12T15:45:13Z</dcterms:created>
  <dcterms:modified xsi:type="dcterms:W3CDTF">2019-04-09T20:11:52Z</dcterms:modified>
</cp:coreProperties>
</file>